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87422146-EB6E-4A06-A82D-AF5427F7A455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List1" sheetId="65" state="hidden" r:id="rId1"/>
    <sheet name="12-2024" sheetId="103" r:id="rId2"/>
    <sheet name="11-2024" sheetId="102" r:id="rId3"/>
    <sheet name="10-2024" sheetId="101" r:id="rId4"/>
    <sheet name="09-2024" sheetId="100" r:id="rId5"/>
    <sheet name="08-2024 " sheetId="99" r:id="rId6"/>
    <sheet name="07-2024" sheetId="96" r:id="rId7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03" l="1"/>
  <c r="E34" i="103"/>
  <c r="E31" i="103"/>
  <c r="E30" i="103"/>
  <c r="E29" i="103"/>
  <c r="E26" i="103"/>
  <c r="E25" i="103"/>
  <c r="E24" i="103"/>
  <c r="E21" i="103"/>
  <c r="E20" i="103"/>
  <c r="E16" i="103"/>
  <c r="E8" i="103"/>
  <c r="M13" i="65"/>
  <c r="M12" i="65" l="1"/>
  <c r="M15" i="65"/>
  <c r="M16" i="65"/>
  <c r="M24" i="65" s="1"/>
  <c r="M18" i="65"/>
  <c r="M19" i="65"/>
  <c r="M21" i="65"/>
  <c r="M4" i="65"/>
  <c r="M5" i="65"/>
  <c r="M6" i="65"/>
  <c r="M26" i="65" s="1"/>
  <c r="M7" i="65"/>
  <c r="M8" i="65"/>
  <c r="M9" i="65"/>
  <c r="M27" i="65" l="1"/>
  <c r="H8" i="65"/>
  <c r="H9" i="65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4" i="65"/>
  <c r="T25" i="65"/>
  <c r="T26" i="65"/>
  <c r="H7" i="65" s="1"/>
  <c r="T23" i="65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K4" i="65"/>
  <c r="G7" i="65"/>
  <c r="G11" i="65"/>
  <c r="G12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G17" i="65" l="1"/>
  <c r="H6" i="65"/>
  <c r="I21" i="65"/>
  <c r="K17" i="65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3" i="65"/>
  <c r="K26" i="65"/>
  <c r="I11" i="65" l="1"/>
  <c r="M11" i="65"/>
  <c r="M23" i="65" s="1"/>
  <c r="I17" i="65"/>
  <c r="H13" i="65"/>
  <c r="H10" i="65"/>
  <c r="M10" i="65" s="1"/>
  <c r="M25" i="65" s="1"/>
  <c r="H18" i="65"/>
  <c r="I18" i="65" s="1"/>
  <c r="H16" i="65"/>
  <c r="H15" i="65"/>
  <c r="H19" i="65"/>
  <c r="H12" i="65"/>
  <c r="I8" i="65"/>
  <c r="I6" i="65"/>
  <c r="I20" i="65"/>
  <c r="I14" i="65"/>
  <c r="I13" i="65" l="1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<sst xmlns="http://schemas.openxmlformats.org/spreadsheetml/2006/main" count="551" uniqueCount="115">
  <si>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</si>
  <si>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</si>
  <si>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</si>
  <si>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</si>
  <si>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</si>
  <si>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</si>
  <si>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</si>
  <si>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</si>
  <si>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</si>
  <si>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</si>
  <si>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</si>
  <si>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</si>
  <si>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</si>
  <si>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</si>
  <si>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</si>
  <si>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</si>
  <si>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</si>
  <si>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</si>
  <si>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</si>
  <si>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</si>
  <si>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</si>
  <si>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</si>
  <si>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</si>
  <si>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</si>
  <si>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</si>
  <si>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</si>
  <si>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</si>
  <si>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</si>
  <si>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</si>
  <si>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</si>
  <si>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</si>
  <si>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</si>
  <si>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</si>
  <si>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</si>
  <si>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</si>
  <si>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</si>
  <si>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</si>
  <si>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</si>
  <si>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</si>
  <si>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</si>
  <si>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</si>
  <si>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</si>
  <si>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</si>
  <si>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</si>
  <si>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</si>
  <si>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</si>
  <si>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</si>
  <si>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</si>
  <si>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</si>
  <si>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</si>
  <si>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</si>
  <si>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</si>
  <si>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</si>
  <si>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</si>
  <si>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</si>
  <si>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</si>
  <si>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</si>
  <si>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</si>
  <si>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</si>
  <si>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</si>
  <si>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</si>
  <si>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</si>
  <si>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</si>
  <si>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</si>
  <si>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</si>
  <si>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</si>
  <si>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</si>
  <si>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</si>
  <si>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25.06.-01.07.</t>
  </si>
  <si>
    <t>INA</t>
  </si>
  <si>
    <t>Gorivo evidencijski broj 03/2024</t>
  </si>
  <si>
    <t>lipanj/srpanj 2024. godine</t>
  </si>
  <si>
    <t>02.07.-08.07.</t>
  </si>
  <si>
    <t>09.07.-15.07.</t>
  </si>
  <si>
    <t>16.07.-22.07.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</si>
  <si>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</si>
  <si>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</si>
  <si>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</si>
  <si>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</si>
  <si>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</si>
  <si>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Nije još u primjeni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</si>
  <si>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</si>
  <si>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</si>
  <si>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</si>
  <si>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</si>
  <si>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</si>
  <si>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23.07.-29.07.</t>
  </si>
  <si>
    <t>30.07.-05.08.</t>
  </si>
  <si>
    <t>06.08.-12.08.</t>
  </si>
  <si>
    <t>13.08.-19.08.</t>
  </si>
  <si>
    <t xml:space="preserve">Kolovoz 2024. </t>
  </si>
  <si>
    <t>20.08.-26.08.</t>
  </si>
  <si>
    <t>27.08.-02.09.</t>
  </si>
  <si>
    <t xml:space="preserve">Rujan 2024. </t>
  </si>
  <si>
    <t>03.09.-09.09.</t>
  </si>
  <si>
    <t>10.09.-16.09.</t>
  </si>
  <si>
    <t>17.09.-23.09.</t>
  </si>
  <si>
    <t>24.09.-30.09.</t>
  </si>
  <si>
    <t xml:space="preserve">Listopad 2024. </t>
  </si>
  <si>
    <t>01.10.-7.10.</t>
  </si>
  <si>
    <t>08.10.-14.10.</t>
  </si>
  <si>
    <t>15.10.-21.10.</t>
  </si>
  <si>
    <t>22.10.-28.10.</t>
  </si>
  <si>
    <t>29.10.-4.11.</t>
  </si>
  <si>
    <t>-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</si>
  <si>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</si>
  <si>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</si>
  <si>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</si>
  <si>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</si>
  <si>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</si>
  <si>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</si>
  <si>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24.12.-30.12.</t>
  </si>
  <si>
    <t>17.12.-23.12.</t>
  </si>
  <si>
    <t>03.12.-09.12.</t>
  </si>
  <si>
    <t>10.12.-16.12.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</si>
</sst>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6" fontId="4" fillId="0" borderId="1" xfId="0" applyNumberFormat="1" applyFont="1" applyBorder="1"/>
    <xf numFmtId="0" fontId="4" fillId="0" borderId="0" xfId="0" applyFont="1"/>
    <xf numFmtId="166" fontId="4" fillId="0" borderId="5" xfId="0" applyNumberFormat="1" applyFont="1" applyBorder="1" applyAlignment="1">
      <alignment horizontal="center" vertical="center"/>
    </xf>
    <xf numFmtId="166" fontId="0" fillId="0" borderId="3" xfId="0" applyNumberFormat="1" applyBorder="1" applyAlignment="1">
      <alignment horizontal="center"/>
    </xf>
    <xf numFmtId="168" fontId="0" fillId="3" borderId="0" xfId="0" applyNumberFormat="1" applyFill="1"/>
    <xf numFmtId="168" fontId="0" fillId="7" borderId="0" xfId="0" applyNumberFormat="1" applyFill="1"/>
    <xf numFmtId="0" fontId="0" fillId="7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Normalno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83073" name="Object 1" hidden="1">
              <a:extLst>
                <a:ext uri="{63B3BB69-23CF-44E3-9099-C40C66FF867C}">
                  <a14:compatExt spid="_x0000_s1283073"/>
                </a:ext>
                <a:ext uri="{FF2B5EF4-FFF2-40B4-BE49-F238E27FC236}">
                  <a16:creationId xmlns:a16="http://schemas.microsoft.com/office/drawing/2014/main" id="{00000000-0008-0000-0100-0000019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77953" name="Object 1" hidden="1">
              <a:extLst>
                <a:ext uri="{63B3BB69-23CF-44E3-9099-C40C66FF867C}">
                  <a14:compatExt spid="_x0000_s1277953"/>
                </a:ext>
                <a:ext uri="{FF2B5EF4-FFF2-40B4-BE49-F238E27FC236}">
                  <a16:creationId xmlns:a16="http://schemas.microsoft.com/office/drawing/2014/main" id="{00000000-0008-0000-0200-0000018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73857" name="Object 1" hidden="1">
              <a:extLst>
                <a:ext uri="{63B3BB69-23CF-44E3-9099-C40C66FF867C}">
                  <a14:compatExt spid="_x0000_s1273857"/>
                </a:ext>
                <a:ext uri="{FF2B5EF4-FFF2-40B4-BE49-F238E27FC236}">
                  <a16:creationId xmlns:a16="http://schemas.microsoft.com/office/drawing/2014/main" id="{00000000-0008-0000-0300-0000017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4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68737" name="Object 1" hidden="1">
              <a:extLst>
                <a:ext uri="{63B3BB69-23CF-44E3-9099-C40C66FF867C}">
                  <a14:compatExt spid="_x0000_s1268737"/>
                </a:ext>
                <a:ext uri="{FF2B5EF4-FFF2-40B4-BE49-F238E27FC236}">
                  <a16:creationId xmlns:a16="http://schemas.microsoft.com/office/drawing/2014/main" id="{00000000-0008-0000-0500-0000015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06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L22" sqref="L22"/>
    </sheetView>
  </sheetViews>
  <sheetFormatPr defaultRowHeight="15" x14ac:dyDescent="0.25"/>
  <cols>
    <col min="2" max="2" width="8.7109375" hidden="1" customWidth="1"/>
    <col min="3" max="3" width="34.42578125" bestFit="1" customWidth="1"/>
    <col min="4" max="5" width="14.7109375" customWidth="1"/>
    <col min="6" max="6" width="14.7109375" hidden="1" customWidth="1"/>
    <col min="7" max="9" width="14.7109375" customWidth="1"/>
    <col min="10" max="10" width="34.42578125" bestFit="1" customWidth="1"/>
    <col min="11" max="11" width="13.7109375" customWidth="1"/>
    <col min="12" max="12" width="13.7109375" style="66" customWidth="1"/>
    <col min="14" max="14" width="19" bestFit="1" customWidth="1"/>
    <col min="15" max="15" width="7.7109375" bestFit="1" customWidth="1"/>
    <col min="16" max="16" width="16" bestFit="1" customWidth="1"/>
    <col min="17" max="17" width="10.7109375" bestFit="1" customWidth="1"/>
  </cols>
  <sheetData>
    <row r="1" spans="1:23" ht="45.75" thickBot="1" x14ac:dyDescent="0.3">
      <c r="K1" s="20" t="s">
        <v>40</v>
      </c>
      <c r="L1" s="65" t="s">
        <v>39</v>
      </c>
    </row>
    <row r="2" spans="1:23" s="20" customFormat="1" ht="60.75" thickBot="1" x14ac:dyDescent="0.3">
      <c r="A2" s="18" t="s">
        <v>9</v>
      </c>
      <c r="B2" s="19" t="s">
        <v>23</v>
      </c>
      <c r="C2" s="19" t="s">
        <v>24</v>
      </c>
      <c r="D2" s="19" t="s">
        <v>25</v>
      </c>
      <c r="E2" s="32" t="s">
        <v>58</v>
      </c>
      <c r="F2" s="19" t="s">
        <v>37</v>
      </c>
      <c r="G2" s="32" t="s">
        <v>59</v>
      </c>
      <c r="H2" s="32" t="s">
        <v>57</v>
      </c>
      <c r="I2" s="32" t="s">
        <v>60</v>
      </c>
      <c r="K2" s="20" t="s">
        <v>37</v>
      </c>
      <c r="L2" s="65" t="s">
        <v>38</v>
      </c>
      <c r="N2" s="18"/>
    </row>
    <row r="3" spans="1:23" ht="15.75" thickBot="1" x14ac:dyDescent="0.3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.75" thickBot="1" x14ac:dyDescent="0.3">
      <c r="A4" s="12">
        <v>1</v>
      </c>
      <c r="B4" s="10" t="s">
        <v>15</v>
      </c>
      <c r="C4" s="10" t="s">
        <v>30</v>
      </c>
      <c r="D4" s="10" t="s">
        <v>19</v>
      </c>
      <c r="E4" s="38">
        <v>4.4499999999999998E-2</v>
      </c>
      <c r="F4" s="38">
        <v>0.54769999999999996</v>
      </c>
      <c r="G4" s="9">
        <v>0.69179999999999997</v>
      </c>
      <c r="H4" s="15">
        <v>0</v>
      </c>
      <c r="I4" s="39">
        <f>G4+H4</f>
        <v>0.69179999999999997</v>
      </c>
      <c r="J4" s="21" t="s">
        <v>41</v>
      </c>
      <c r="K4">
        <f>L4-E4</f>
        <v>0.5474</v>
      </c>
      <c r="L4" s="67">
        <v>0.59189999999999998</v>
      </c>
      <c r="M4" s="24">
        <f t="shared" ref="M4:M21" si="0">L4-H4-E4</f>
        <v>0.5474</v>
      </c>
    </row>
    <row r="5" spans="1:23" ht="15.75" thickBot="1" x14ac:dyDescent="0.3">
      <c r="A5" s="12">
        <v>2</v>
      </c>
      <c r="B5" s="10" t="s">
        <v>15</v>
      </c>
      <c r="C5" s="40" t="s">
        <v>56</v>
      </c>
      <c r="D5" s="10" t="s">
        <v>17</v>
      </c>
      <c r="E5" s="51">
        <v>0.12</v>
      </c>
      <c r="F5" s="38">
        <f>ROUND(F45/$D$23,3)</f>
        <v>0.45600000000000002</v>
      </c>
      <c r="G5" s="41">
        <v>0.60460000000000003</v>
      </c>
      <c r="H5" s="15">
        <f>T28</f>
        <v>2.1239999999999998E-2</v>
      </c>
      <c r="I5" s="39">
        <f t="shared" ref="I5:I21" si="1">G5+H5</f>
        <v>0.62584000000000006</v>
      </c>
      <c r="J5" s="21" t="s">
        <v>69</v>
      </c>
      <c r="K5">
        <f t="shared" ref="K5:K21" si="2">L5-E5</f>
        <v>0.49280000000000002</v>
      </c>
      <c r="L5" s="67">
        <v>0.61280000000000001</v>
      </c>
      <c r="M5" s="24">
        <f t="shared" si="0"/>
        <v>0.47155999999999998</v>
      </c>
    </row>
    <row r="6" spans="1:23" ht="15.75" thickBot="1" x14ac:dyDescent="0.3">
      <c r="A6" s="12">
        <v>3</v>
      </c>
      <c r="B6" s="10" t="s">
        <v>15</v>
      </c>
      <c r="C6" s="10" t="s">
        <v>18</v>
      </c>
      <c r="D6" s="10" t="s">
        <v>19</v>
      </c>
      <c r="E6" s="38">
        <v>4.5100000000000001E-2</v>
      </c>
      <c r="F6" s="38">
        <v>0.54769999999999996</v>
      </c>
      <c r="G6" s="9">
        <v>0.69240000000000002</v>
      </c>
      <c r="H6" s="15">
        <f>T26</f>
        <v>5.6140000000000002E-2</v>
      </c>
      <c r="I6" s="39">
        <f t="shared" si="1"/>
        <v>0.74853999999999998</v>
      </c>
      <c r="J6" s="21" t="s">
        <v>41</v>
      </c>
      <c r="K6">
        <f t="shared" si="2"/>
        <v>0.60349999999999993</v>
      </c>
      <c r="L6" s="67">
        <v>0.64859999999999995</v>
      </c>
      <c r="M6" s="24">
        <f t="shared" si="0"/>
        <v>0.54735999999999996</v>
      </c>
    </row>
    <row r="7" spans="1:23" ht="15.75" hidden="1" thickBot="1" x14ac:dyDescent="0.3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9">
        <f t="shared" si="1"/>
        <v>0.67813999999999997</v>
      </c>
      <c r="J7" s="21"/>
      <c r="K7">
        <f t="shared" si="2"/>
        <v>0.68559999999999999</v>
      </c>
      <c r="L7" s="67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">
      <c r="A8" s="12">
        <v>4</v>
      </c>
      <c r="B8" s="9" t="s">
        <v>15</v>
      </c>
      <c r="C8" s="13" t="s">
        <v>33</v>
      </c>
      <c r="D8" s="9" t="s">
        <v>19</v>
      </c>
      <c r="E8" s="38">
        <v>5.1799999999999999E-2</v>
      </c>
      <c r="F8" s="38">
        <v>0.58099999999999996</v>
      </c>
      <c r="G8" s="9">
        <v>0.67079999999999995</v>
      </c>
      <c r="H8" s="15">
        <f>T24</f>
        <v>0.51200000000000001</v>
      </c>
      <c r="I8" s="39">
        <f>G8+H8</f>
        <v>1.1827999999999999</v>
      </c>
      <c r="J8" s="21" t="s">
        <v>41</v>
      </c>
      <c r="K8">
        <f>L8-E8</f>
        <v>1.0225</v>
      </c>
      <c r="L8" s="67">
        <v>1.0743</v>
      </c>
      <c r="M8" s="24">
        <f t="shared" si="0"/>
        <v>0.51050000000000006</v>
      </c>
      <c r="N8" s="24"/>
      <c r="P8" s="24"/>
      <c r="U8">
        <v>0.58099999999999996</v>
      </c>
      <c r="W8">
        <v>0.253</v>
      </c>
    </row>
    <row r="9" spans="1:23" ht="15.75" thickBot="1" x14ac:dyDescent="0.3">
      <c r="A9" s="12">
        <v>4</v>
      </c>
      <c r="B9" s="9" t="s">
        <v>21</v>
      </c>
      <c r="C9" s="14" t="s">
        <v>22</v>
      </c>
      <c r="D9" s="9" t="s">
        <v>19</v>
      </c>
      <c r="E9" s="38">
        <v>5.1799999999999999E-2</v>
      </c>
      <c r="F9" s="38">
        <v>0.54769999999999996</v>
      </c>
      <c r="G9" s="9">
        <v>0.69909999999999994</v>
      </c>
      <c r="H9" s="15">
        <f>T23</f>
        <v>0.40600000000000003</v>
      </c>
      <c r="I9" s="39">
        <f t="shared" si="1"/>
        <v>1.1051</v>
      </c>
      <c r="J9" s="21" t="s">
        <v>41</v>
      </c>
      <c r="K9">
        <f t="shared" si="2"/>
        <v>0.95350000000000013</v>
      </c>
      <c r="L9" s="67">
        <v>1.0053000000000001</v>
      </c>
      <c r="M9" s="24">
        <f t="shared" si="0"/>
        <v>0.5475000000000001</v>
      </c>
      <c r="P9" s="24"/>
      <c r="U9">
        <v>0.54769999999999996</v>
      </c>
      <c r="W9">
        <v>7.0400000000000004E-2</v>
      </c>
    </row>
    <row r="10" spans="1:23" ht="15.75" hidden="1" thickBot="1" x14ac:dyDescent="0.3">
      <c r="A10" s="12">
        <v>5</v>
      </c>
      <c r="B10" s="9" t="s">
        <v>15</v>
      </c>
      <c r="C10" s="11" t="s">
        <v>20</v>
      </c>
      <c r="D10" s="9" t="s">
        <v>19</v>
      </c>
      <c r="E10" s="42">
        <v>5.0999999999999997E-2</v>
      </c>
      <c r="F10" s="38">
        <v>0.58099999999999996</v>
      </c>
      <c r="G10" s="41">
        <v>0.67</v>
      </c>
      <c r="H10" s="15">
        <f>$H$8</f>
        <v>0.51200000000000001</v>
      </c>
      <c r="I10" s="39">
        <f t="shared" si="1"/>
        <v>1.1819999999999999</v>
      </c>
      <c r="J10" s="21" t="s">
        <v>69</v>
      </c>
      <c r="K10">
        <f t="shared" si="2"/>
        <v>2.9464999999999999</v>
      </c>
      <c r="L10" s="67">
        <v>2.9975000000000001</v>
      </c>
      <c r="M10" s="24">
        <f>L10-H10-E10</f>
        <v>2.4344999999999999</v>
      </c>
      <c r="U10">
        <v>0.58099999999999996</v>
      </c>
    </row>
    <row r="11" spans="1:23" ht="15.75" thickBot="1" x14ac:dyDescent="0.3">
      <c r="A11" s="64">
        <v>5</v>
      </c>
      <c r="B11" s="9" t="s">
        <v>21</v>
      </c>
      <c r="C11" s="14" t="s">
        <v>22</v>
      </c>
      <c r="D11" s="9" t="s">
        <v>19</v>
      </c>
      <c r="E11" s="38">
        <v>5.0999999999999997E-2</v>
      </c>
      <c r="F11" s="38">
        <v>0.54769999999999996</v>
      </c>
      <c r="G11" s="9">
        <f t="shared" ref="G11:G17" si="3">E11+F11</f>
        <v>0.59870000000000001</v>
      </c>
      <c r="H11" s="15">
        <f>$H$9</f>
        <v>0.40600000000000003</v>
      </c>
      <c r="I11" s="39">
        <f t="shared" si="1"/>
        <v>1.0047000000000001</v>
      </c>
      <c r="J11" s="21" t="s">
        <v>69</v>
      </c>
      <c r="K11">
        <f t="shared" si="2"/>
        <v>0.95342999999999989</v>
      </c>
      <c r="L11" s="67">
        <v>1.0044299999999999</v>
      </c>
      <c r="M11" s="24">
        <f t="shared" si="0"/>
        <v>0.54742999999999986</v>
      </c>
      <c r="U11">
        <v>0.54769999999999996</v>
      </c>
    </row>
    <row r="12" spans="1:23" ht="15.75" thickBot="1" x14ac:dyDescent="0.3">
      <c r="A12" s="64">
        <v>5</v>
      </c>
      <c r="B12" s="10" t="s">
        <v>15</v>
      </c>
      <c r="C12" s="9" t="s">
        <v>20</v>
      </c>
      <c r="D12" s="9" t="s">
        <v>19</v>
      </c>
      <c r="E12" s="38">
        <v>5.0999999999999997E-2</v>
      </c>
      <c r="F12" s="38">
        <v>0.58099999999999996</v>
      </c>
      <c r="G12" s="9">
        <f t="shared" si="3"/>
        <v>0.63200000000000001</v>
      </c>
      <c r="H12" s="15">
        <f t="shared" ref="H12:H13" si="4">$H$8</f>
        <v>0.51200000000000001</v>
      </c>
      <c r="I12" s="39">
        <f t="shared" si="1"/>
        <v>1.1440000000000001</v>
      </c>
      <c r="J12" s="21" t="s">
        <v>69</v>
      </c>
      <c r="K12">
        <f t="shared" si="2"/>
        <v>1.02251</v>
      </c>
      <c r="L12" s="67">
        <v>1.07351</v>
      </c>
      <c r="M12" s="24">
        <f t="shared" si="0"/>
        <v>0.51050999999999991</v>
      </c>
    </row>
    <row r="13" spans="1:23" ht="15.75" thickBot="1" x14ac:dyDescent="0.3">
      <c r="A13" s="64">
        <v>5</v>
      </c>
      <c r="B13" s="9" t="s">
        <v>21</v>
      </c>
      <c r="C13" s="46" t="s">
        <v>43</v>
      </c>
      <c r="D13" s="9" t="s">
        <v>19</v>
      </c>
      <c r="E13" s="42">
        <v>0.11700000000000001</v>
      </c>
      <c r="F13" s="38">
        <v>0.6391</v>
      </c>
      <c r="G13" s="9">
        <v>0.79779999999999995</v>
      </c>
      <c r="H13" s="15">
        <f t="shared" si="4"/>
        <v>0.51200000000000001</v>
      </c>
      <c r="I13" s="39">
        <f t="shared" si="1"/>
        <v>1.3098000000000001</v>
      </c>
      <c r="J13" s="21" t="s">
        <v>69</v>
      </c>
      <c r="K13">
        <f t="shared" si="2"/>
        <v>1.07351</v>
      </c>
      <c r="L13" s="67">
        <v>1.19051</v>
      </c>
      <c r="M13" s="24">
        <f>L13-H13-E13</f>
        <v>0.56150999999999995</v>
      </c>
    </row>
    <row r="14" spans="1:23" ht="15.75" thickBot="1" x14ac:dyDescent="0.3">
      <c r="A14" s="64">
        <v>6</v>
      </c>
      <c r="B14" s="9" t="s">
        <v>32</v>
      </c>
      <c r="C14" s="9" t="s">
        <v>22</v>
      </c>
      <c r="D14" s="9" t="s">
        <v>19</v>
      </c>
      <c r="E14" s="42">
        <v>0.115</v>
      </c>
      <c r="F14" s="38">
        <v>0.54769999999999996</v>
      </c>
      <c r="G14" s="9">
        <v>0.76229999999999998</v>
      </c>
      <c r="H14" s="15">
        <f>$H$9</f>
        <v>0.40600000000000003</v>
      </c>
      <c r="I14" s="39">
        <f t="shared" si="1"/>
        <v>1.1682999999999999</v>
      </c>
      <c r="J14" s="21" t="s">
        <v>69</v>
      </c>
      <c r="K14">
        <f t="shared" si="2"/>
        <v>0.95343</v>
      </c>
      <c r="L14" s="67">
        <v>1.06843</v>
      </c>
      <c r="M14" s="24">
        <f t="shared" si="0"/>
        <v>0.54742999999999997</v>
      </c>
    </row>
    <row r="15" spans="1:23" ht="15.75" thickBot="1" x14ac:dyDescent="0.3">
      <c r="A15" s="64">
        <v>6</v>
      </c>
      <c r="B15" s="10" t="s">
        <v>15</v>
      </c>
      <c r="C15" s="10" t="s">
        <v>20</v>
      </c>
      <c r="D15" s="9" t="s">
        <v>19</v>
      </c>
      <c r="E15" s="42">
        <v>0.115</v>
      </c>
      <c r="F15" s="38">
        <f t="shared" ref="E15:F21" si="5">ROUND(F55/$D$23,3)</f>
        <v>0.55600000000000005</v>
      </c>
      <c r="G15" s="9">
        <v>0.73399999999999999</v>
      </c>
      <c r="H15" s="15">
        <f t="shared" ref="H15:H16" si="6">$H$8</f>
        <v>0.51200000000000001</v>
      </c>
      <c r="I15" s="39">
        <f t="shared" si="1"/>
        <v>1.246</v>
      </c>
      <c r="J15" s="21" t="s">
        <v>69</v>
      </c>
      <c r="K15">
        <f t="shared" si="2"/>
        <v>1.02251</v>
      </c>
      <c r="L15" s="67">
        <v>1.13751</v>
      </c>
      <c r="M15" s="24">
        <f t="shared" si="0"/>
        <v>0.51051000000000002</v>
      </c>
    </row>
    <row r="16" spans="1:23" ht="15.75" thickBot="1" x14ac:dyDescent="0.3">
      <c r="A16" s="64">
        <v>6</v>
      </c>
      <c r="B16" s="10" t="s">
        <v>21</v>
      </c>
      <c r="C16" s="10" t="s">
        <v>31</v>
      </c>
      <c r="D16" s="10" t="s">
        <v>19</v>
      </c>
      <c r="E16" s="42">
        <v>0.11700000000000001</v>
      </c>
      <c r="F16" s="38">
        <f t="shared" si="5"/>
        <v>0.60799999999999998</v>
      </c>
      <c r="G16" s="39">
        <v>0.79779999999999995</v>
      </c>
      <c r="H16" s="15">
        <f t="shared" si="6"/>
        <v>0.51200000000000001</v>
      </c>
      <c r="I16" s="39">
        <f t="shared" si="1"/>
        <v>1.3098000000000001</v>
      </c>
      <c r="J16" s="21" t="s">
        <v>69</v>
      </c>
      <c r="K16">
        <f t="shared" si="2"/>
        <v>1.07351</v>
      </c>
      <c r="L16" s="67">
        <v>1.19051</v>
      </c>
      <c r="M16" s="24">
        <f t="shared" si="0"/>
        <v>0.56150999999999995</v>
      </c>
    </row>
    <row r="17" spans="1:20" ht="15.75" hidden="1" thickBot="1" x14ac:dyDescent="0.3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5"/>
        <v>3.6999999999999998E-2</v>
      </c>
      <c r="F17" s="10">
        <f t="shared" si="5"/>
        <v>0.63100000000000001</v>
      </c>
      <c r="G17" s="9">
        <f t="shared" si="3"/>
        <v>0.66800000000000004</v>
      </c>
      <c r="H17" s="15">
        <f>$H$9</f>
        <v>0.40600000000000003</v>
      </c>
      <c r="I17" s="39">
        <f t="shared" si="1"/>
        <v>1.0740000000000001</v>
      </c>
      <c r="J17" s="21"/>
      <c r="K17">
        <f t="shared" si="2"/>
        <v>0.91889999999999994</v>
      </c>
      <c r="L17" s="67">
        <v>0.95589999999999997</v>
      </c>
      <c r="M17" s="24">
        <f t="shared" si="0"/>
        <v>0.51289999999999991</v>
      </c>
    </row>
    <row r="18" spans="1:20" ht="15.75" hidden="1" thickBot="1" x14ac:dyDescent="0.3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5"/>
        <v>0.11799999999999999</v>
      </c>
      <c r="F18" s="10">
        <f t="shared" si="5"/>
        <v>0.55600000000000005</v>
      </c>
      <c r="G18" s="9">
        <v>4.5</v>
      </c>
      <c r="H18" s="15">
        <f t="shared" ref="H18:H19" si="7">$H$8</f>
        <v>0.51200000000000001</v>
      </c>
      <c r="I18" s="39">
        <f t="shared" si="1"/>
        <v>5.0120000000000005</v>
      </c>
      <c r="J18" s="21"/>
      <c r="K18">
        <f t="shared" si="2"/>
        <v>0.99759999999999993</v>
      </c>
      <c r="L18" s="67">
        <v>1.1155999999999999</v>
      </c>
      <c r="M18" s="24">
        <f t="shared" si="0"/>
        <v>0.48559999999999992</v>
      </c>
      <c r="N18" s="43"/>
    </row>
    <row r="19" spans="1:20" ht="15.75" hidden="1" thickBot="1" x14ac:dyDescent="0.3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5"/>
        <v>0.13</v>
      </c>
      <c r="F19" s="10">
        <f t="shared" si="5"/>
        <v>0.60799999999999998</v>
      </c>
      <c r="G19" s="9">
        <v>5.5600000000000005</v>
      </c>
      <c r="H19" s="15">
        <f t="shared" si="7"/>
        <v>0.51200000000000001</v>
      </c>
      <c r="I19" s="39">
        <f t="shared" si="1"/>
        <v>6.072000000000001</v>
      </c>
      <c r="J19" s="17"/>
      <c r="K19">
        <f t="shared" si="2"/>
        <v>0.99759999999999993</v>
      </c>
      <c r="L19" s="67">
        <v>1.1275999999999999</v>
      </c>
      <c r="M19" s="24">
        <f t="shared" si="0"/>
        <v>0.48559999999999992</v>
      </c>
    </row>
    <row r="20" spans="1:20" ht="15.75" hidden="1" thickBot="1" x14ac:dyDescent="0.3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5"/>
        <v>0.14299999999999999</v>
      </c>
      <c r="F20" s="10">
        <f t="shared" si="5"/>
        <v>0.63100000000000001</v>
      </c>
      <c r="G20" s="9">
        <v>5.0380000000000003</v>
      </c>
      <c r="H20" s="15">
        <f>$H$9</f>
        <v>0.40600000000000003</v>
      </c>
      <c r="I20" s="39">
        <f t="shared" si="1"/>
        <v>5.444</v>
      </c>
      <c r="J20" s="17"/>
      <c r="K20">
        <f t="shared" si="2"/>
        <v>0.91890000000000005</v>
      </c>
      <c r="L20" s="67">
        <v>1.0619000000000001</v>
      </c>
      <c r="M20" s="24">
        <f t="shared" si="0"/>
        <v>0.51290000000000002</v>
      </c>
    </row>
    <row r="21" spans="1:20" ht="15.75" thickBot="1" x14ac:dyDescent="0.3">
      <c r="A21" s="64">
        <v>7</v>
      </c>
      <c r="B21" s="10" t="s">
        <v>15</v>
      </c>
      <c r="C21" s="13" t="s">
        <v>44</v>
      </c>
      <c r="D21" s="10" t="s">
        <v>19</v>
      </c>
      <c r="E21" s="42">
        <v>0.11</v>
      </c>
      <c r="F21" s="38">
        <f t="shared" si="5"/>
        <v>0.52100000000000002</v>
      </c>
      <c r="G21" s="9">
        <v>0.75729999999999997</v>
      </c>
      <c r="H21" s="27">
        <v>0</v>
      </c>
      <c r="I21" s="39">
        <f t="shared" si="1"/>
        <v>0.75729999999999997</v>
      </c>
      <c r="J21" s="17" t="s">
        <v>69</v>
      </c>
      <c r="K21">
        <f t="shared" si="2"/>
        <v>0.54730000000000001</v>
      </c>
      <c r="L21" s="67">
        <v>0.6573</v>
      </c>
      <c r="M21" s="24">
        <f t="shared" si="0"/>
        <v>0.54730000000000001</v>
      </c>
    </row>
    <row r="22" spans="1:20" x14ac:dyDescent="0.25">
      <c r="P22" t="s">
        <v>50</v>
      </c>
      <c r="R22" t="s">
        <v>51</v>
      </c>
    </row>
    <row r="23" spans="1:20" x14ac:dyDescent="0.25">
      <c r="C23" s="21" t="s">
        <v>53</v>
      </c>
      <c r="D23">
        <v>7.5345000000000004</v>
      </c>
      <c r="E23" t="s">
        <v>54</v>
      </c>
      <c r="J23" t="s">
        <v>42</v>
      </c>
      <c r="K23">
        <f>AVERAGE(K9,K11,K14,K17,K20)</f>
        <v>0.93963199999999991</v>
      </c>
      <c r="L23" s="66">
        <f>AVERAGE(L9,L11,L14,L17,L20)</f>
        <v>1.0191919999999999</v>
      </c>
      <c r="M23" s="28">
        <f>AVERAGE(M9,M11,M14)</f>
        <v>0.54745333333333335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f>R23/1000</f>
        <v>0.40600000000000003</v>
      </c>
    </row>
    <row r="24" spans="1:20" x14ac:dyDescent="0.25">
      <c r="J24" t="s">
        <v>43</v>
      </c>
      <c r="K24">
        <f>AVERAGE(K13,K16,K19)</f>
        <v>1.0482066666666665</v>
      </c>
      <c r="L24" s="66">
        <f>AVERAGE(L13,L16,L19)</f>
        <v>1.1695399999999998</v>
      </c>
      <c r="M24" s="52">
        <f>AVERAGE(M13,M16)</f>
        <v>0.56150999999999995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f t="shared" ref="T24:T28" si="8">R24/1000</f>
        <v>0.51200000000000001</v>
      </c>
    </row>
    <row r="25" spans="1:20" x14ac:dyDescent="0.25">
      <c r="J25" t="s">
        <v>20</v>
      </c>
      <c r="K25">
        <f>AVERAGE(K8,K10,K12,K15,K18)</f>
        <v>1.4023240000000001</v>
      </c>
      <c r="L25" s="66">
        <f>AVERAGE(L8,L10,L12,L15,L18)</f>
        <v>1.4796839999999998</v>
      </c>
      <c r="M25" s="28">
        <f>AVERAGE(M8,M10,M12,M15)</f>
        <v>0.99150499999999997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si="8"/>
        <v>0.51200000000000001</v>
      </c>
    </row>
    <row r="26" spans="1:20" x14ac:dyDescent="0.25">
      <c r="J26" t="s">
        <v>18</v>
      </c>
      <c r="K26">
        <f>AVERAGE(K6,K7)</f>
        <v>0.64454999999999996</v>
      </c>
      <c r="L26" s="66">
        <f>AVERAGE(L6,L7)</f>
        <v>0.70425000000000004</v>
      </c>
      <c r="M26" s="53">
        <f>AVERAGE(M6,M7)</f>
        <v>0.58840999999999999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.75" thickBot="1" x14ac:dyDescent="0.3">
      <c r="J27" t="s">
        <v>44</v>
      </c>
      <c r="K27">
        <f>AVERAGE(K4,K21)</f>
        <v>0.54735</v>
      </c>
      <c r="L27" s="66">
        <f>AVERAGE(L4,L21)</f>
        <v>0.62460000000000004</v>
      </c>
      <c r="M27" s="28">
        <f>AVERAGE(M4,M21)</f>
        <v>0.54735</v>
      </c>
      <c r="O27" s="28" t="e">
        <f>AVERAGE(O4,O21)</f>
        <v>#DIV/0!</v>
      </c>
      <c r="P27">
        <v>5.3100000000000001E-2</v>
      </c>
      <c r="Q27" t="s">
        <v>52</v>
      </c>
    </row>
    <row r="28" spans="1:20" ht="15.75" thickBot="1" x14ac:dyDescent="0.3">
      <c r="J28" s="31" t="s">
        <v>56</v>
      </c>
      <c r="K28" t="s">
        <v>67</v>
      </c>
      <c r="M28" s="54"/>
      <c r="R28">
        <v>21.24</v>
      </c>
      <c r="S28" t="s">
        <v>55</v>
      </c>
      <c r="T28">
        <f t="shared" si="8"/>
        <v>2.1239999999999998E-2</v>
      </c>
    </row>
    <row r="30" spans="1:20" x14ac:dyDescent="0.25">
      <c r="C30" t="s">
        <v>45</v>
      </c>
    </row>
    <row r="31" spans="1:20" x14ac:dyDescent="0.25">
      <c r="C31" t="s">
        <v>46</v>
      </c>
    </row>
    <row r="32" spans="1:20" x14ac:dyDescent="0.25">
      <c r="C32" t="s">
        <v>81</v>
      </c>
    </row>
    <row r="33" spans="3:9" hidden="1" x14ac:dyDescent="0.25">
      <c r="C33" t="s">
        <v>47</v>
      </c>
    </row>
    <row r="34" spans="3:9" x14ac:dyDescent="0.25">
      <c r="C34" t="s">
        <v>82</v>
      </c>
    </row>
    <row r="35" spans="3:9" x14ac:dyDescent="0.25">
      <c r="C35" t="s">
        <v>83</v>
      </c>
    </row>
    <row r="36" spans="3:9" x14ac:dyDescent="0.25">
      <c r="C36" t="s">
        <v>84</v>
      </c>
    </row>
    <row r="37" spans="3:9" hidden="1" x14ac:dyDescent="0.25">
      <c r="C37" t="s">
        <v>48</v>
      </c>
    </row>
    <row r="38" spans="3:9" hidden="1" x14ac:dyDescent="0.25">
      <c r="C38" t="s">
        <v>49</v>
      </c>
    </row>
    <row r="39" spans="3:9" x14ac:dyDescent="0.25">
      <c r="C39" t="s">
        <v>85</v>
      </c>
    </row>
    <row r="41" spans="3:9" ht="15.75" thickBot="1" x14ac:dyDescent="0.3"/>
    <row r="42" spans="3:9" ht="60.75" thickBot="1" x14ac:dyDescent="0.3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.75" thickBot="1" x14ac:dyDescent="0.3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.75" thickBot="1" x14ac:dyDescent="0.3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.75" thickBot="1" x14ac:dyDescent="0.3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.75" thickBot="1" x14ac:dyDescent="0.3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.75" thickBot="1" x14ac:dyDescent="0.3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.75" thickBot="1" x14ac:dyDescent="0.3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.75" thickBot="1" x14ac:dyDescent="0.3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.75" thickBot="1" x14ac:dyDescent="0.3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.75" thickBot="1" x14ac:dyDescent="0.3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.75" thickBot="1" x14ac:dyDescent="0.3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.75" thickBot="1" x14ac:dyDescent="0.3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.75" thickBot="1" x14ac:dyDescent="0.3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.75" thickBot="1" x14ac:dyDescent="0.3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.75" thickBot="1" x14ac:dyDescent="0.3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.75" thickBot="1" x14ac:dyDescent="0.3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.75" thickBot="1" x14ac:dyDescent="0.3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.75" thickBot="1" x14ac:dyDescent="0.3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.75" thickBot="1" x14ac:dyDescent="0.3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.75" thickBot="1" x14ac:dyDescent="0.3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25">
      <c r="C62">
        <v>10.679</v>
      </c>
    </row>
    <row r="63" spans="3:9" x14ac:dyDescent="0.25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2379-B05E-4F76-97F2-4FA8963677CE}">
  <dimension ref="A1:F52"/>
  <sheetViews>
    <sheetView tabSelected="1" workbookViewId="0">
      <selection activeCell="D60" sqref="D60"/>
    </sheetView>
  </sheetViews>
  <sheetFormatPr defaultRowHeight="15" x14ac:dyDescent="0.25"/>
  <cols>
    <col min="1" max="1" width="10" customWidth="1"/>
    <col min="2" max="2" width="51" customWidth="1"/>
    <col min="3" max="5" width="17.140625" bestFit="1" customWidth="1"/>
    <col min="6" max="6" width="16.140625" customWidth="1"/>
    <col min="7" max="7" width="18" customWidth="1"/>
  </cols>
  <sheetData>
    <row r="1" spans="1:6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6" s="1" customFormat="1" x14ac:dyDescent="0.2">
      <c r="A2" s="69"/>
      <c r="B2" s="70" t="s">
        <v>70</v>
      </c>
      <c r="C2" s="71"/>
      <c r="D2" s="71"/>
      <c r="E2" s="71"/>
      <c r="F2" s="71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2" t="s">
        <v>110</v>
      </c>
      <c r="B4" s="73"/>
      <c r="C4" s="8" t="s">
        <v>113</v>
      </c>
      <c r="D4" s="8" t="s">
        <v>114</v>
      </c>
      <c r="E4" s="8" t="s">
        <v>112</v>
      </c>
      <c r="F4" s="8" t="s">
        <v>111</v>
      </c>
    </row>
    <row r="5" spans="1:6" ht="6.75" customHeight="1" x14ac:dyDescent="0.25"/>
    <row r="6" spans="1:6" ht="22.5" customHeight="1" x14ac:dyDescent="0.25">
      <c r="A6" s="22" t="s">
        <v>1</v>
      </c>
      <c r="B6" s="22"/>
      <c r="C6" s="29"/>
      <c r="D6" s="22"/>
      <c r="E6" s="22"/>
      <c r="F6" s="29"/>
    </row>
    <row r="7" spans="1:6" ht="6.75" customHeight="1" x14ac:dyDescent="0.25">
      <c r="C7" s="30"/>
      <c r="F7" s="30"/>
    </row>
    <row r="8" spans="1:6" ht="16.5" customHeight="1" x14ac:dyDescent="0.25">
      <c r="A8" s="6" t="s">
        <v>2</v>
      </c>
      <c r="B8" s="7" t="s">
        <v>61</v>
      </c>
      <c r="C8" s="55">
        <v>0.60260000000000002</v>
      </c>
      <c r="D8" s="55">
        <v>0.58579999999999999</v>
      </c>
      <c r="E8" s="55">
        <f>List1!$L$4</f>
        <v>0.59189999999999998</v>
      </c>
      <c r="F8" s="55"/>
    </row>
    <row r="9" spans="1:6" ht="7.5" hidden="1" customHeight="1" x14ac:dyDescent="0.25">
      <c r="C9" s="56"/>
      <c r="D9" s="56"/>
      <c r="E9" s="56"/>
      <c r="F9" s="56"/>
    </row>
    <row r="10" spans="1:6" ht="22.5" hidden="1" customHeight="1" x14ac:dyDescent="0.25">
      <c r="A10" s="22" t="s">
        <v>3</v>
      </c>
      <c r="B10" s="22"/>
      <c r="C10" s="57"/>
      <c r="D10" s="57"/>
      <c r="E10" s="57"/>
      <c r="F10" s="57"/>
    </row>
    <row r="11" spans="1:6" ht="18" customHeight="1" x14ac:dyDescent="0.25">
      <c r="A11" s="22" t="s">
        <v>3</v>
      </c>
      <c r="B11" s="22"/>
      <c r="C11" s="58"/>
      <c r="D11" s="58"/>
      <c r="E11" s="58"/>
      <c r="F11" s="58"/>
    </row>
    <row r="12" spans="1:6" ht="18.75" customHeight="1" x14ac:dyDescent="0.25">
      <c r="A12" s="6" t="s">
        <v>2</v>
      </c>
      <c r="B12" s="7" t="s">
        <v>62</v>
      </c>
      <c r="C12" s="68">
        <v>0.60570000000000002</v>
      </c>
      <c r="D12" s="59">
        <v>0.61229999999999996</v>
      </c>
      <c r="E12" s="59">
        <f>List1!$L$5</f>
        <v>0.61280000000000001</v>
      </c>
      <c r="F12" s="59"/>
    </row>
    <row r="13" spans="1:6" ht="0.75" customHeight="1" x14ac:dyDescent="0.25">
      <c r="A13" s="4"/>
      <c r="B13" s="5"/>
      <c r="C13" s="36"/>
      <c r="D13" s="36"/>
      <c r="E13" s="36"/>
      <c r="F13" s="36"/>
    </row>
    <row r="14" spans="1:6" ht="21" customHeight="1" x14ac:dyDescent="0.25">
      <c r="A14" s="22" t="s">
        <v>76</v>
      </c>
      <c r="B14" s="22"/>
      <c r="C14" s="57"/>
      <c r="D14" s="57"/>
      <c r="E14" s="57"/>
      <c r="F14" s="57"/>
    </row>
    <row r="15" spans="1:6" ht="6.75" hidden="1" customHeight="1" x14ac:dyDescent="0.25">
      <c r="C15" s="56"/>
      <c r="D15" s="56"/>
      <c r="E15" s="56"/>
      <c r="F15" s="56"/>
    </row>
    <row r="16" spans="1:6" ht="18.75" customHeight="1" x14ac:dyDescent="0.25">
      <c r="A16" s="6" t="s">
        <v>2</v>
      </c>
      <c r="B16" s="7" t="s">
        <v>63</v>
      </c>
      <c r="C16" s="55">
        <v>0.6593</v>
      </c>
      <c r="D16" s="55">
        <v>0.64249999999999996</v>
      </c>
      <c r="E16" s="55">
        <f>List1!$L$6</f>
        <v>0.64859999999999995</v>
      </c>
      <c r="F16" s="55"/>
    </row>
    <row r="17" spans="1:6" ht="7.5" hidden="1" customHeight="1" x14ac:dyDescent="0.25">
      <c r="C17" s="56"/>
      <c r="D17" s="56"/>
      <c r="E17" s="56"/>
      <c r="F17" s="56"/>
    </row>
    <row r="18" spans="1:6" ht="22.5" customHeight="1" x14ac:dyDescent="0.25">
      <c r="A18" s="22" t="s">
        <v>75</v>
      </c>
      <c r="B18" s="22"/>
      <c r="C18" s="57"/>
      <c r="D18" s="57"/>
      <c r="E18" s="57"/>
      <c r="F18" s="57"/>
    </row>
    <row r="19" spans="1:6" ht="6.75" hidden="1" customHeight="1" x14ac:dyDescent="0.25">
      <c r="C19" s="56"/>
      <c r="D19" s="56"/>
      <c r="E19" s="56"/>
      <c r="F19" s="56"/>
    </row>
    <row r="20" spans="1:6" ht="15" customHeight="1" x14ac:dyDescent="0.25">
      <c r="A20" s="6" t="s">
        <v>2</v>
      </c>
      <c r="B20" s="7" t="s">
        <v>64</v>
      </c>
      <c r="C20" s="55">
        <v>1.0677000000000001</v>
      </c>
      <c r="D20" s="55">
        <v>1.0592999999999999</v>
      </c>
      <c r="E20" s="55">
        <f>List1!$L$8</f>
        <v>1.0743</v>
      </c>
      <c r="F20" s="55"/>
    </row>
    <row r="21" spans="1:6" ht="18.75" customHeight="1" x14ac:dyDescent="0.25">
      <c r="A21" s="45" t="s">
        <v>4</v>
      </c>
      <c r="B21" s="44" t="s">
        <v>65</v>
      </c>
      <c r="C21" s="60">
        <v>1.016</v>
      </c>
      <c r="D21" s="60">
        <v>0.99919999999999998</v>
      </c>
      <c r="E21" s="60">
        <f>List1!$L$9</f>
        <v>1.0053000000000001</v>
      </c>
      <c r="F21" s="60"/>
    </row>
    <row r="22" spans="1:6" ht="22.5" customHeight="1" x14ac:dyDescent="0.25">
      <c r="A22" s="22" t="s">
        <v>83</v>
      </c>
      <c r="B22" s="22"/>
      <c r="C22" s="57"/>
      <c r="D22" s="57"/>
      <c r="E22" s="57"/>
      <c r="F22" s="57"/>
    </row>
    <row r="23" spans="1:6" ht="2.25" customHeight="1" x14ac:dyDescent="0.25">
      <c r="C23" s="56"/>
      <c r="D23" s="56"/>
      <c r="E23" s="56"/>
      <c r="F23" s="56"/>
    </row>
    <row r="24" spans="1:6" ht="18.75" customHeight="1" x14ac:dyDescent="0.25">
      <c r="A24" s="6" t="s">
        <v>2</v>
      </c>
      <c r="B24" s="7" t="s">
        <v>64</v>
      </c>
      <c r="C24" s="59">
        <v>1.0668</v>
      </c>
      <c r="D24" s="59">
        <v>1.0585100000000001</v>
      </c>
      <c r="E24" s="59">
        <f>List1!$L$12</f>
        <v>1.07351</v>
      </c>
      <c r="F24" s="59"/>
    </row>
    <row r="25" spans="1:6" ht="19.5" customHeight="1" x14ac:dyDescent="0.25">
      <c r="A25" s="6" t="s">
        <v>4</v>
      </c>
      <c r="B25" s="7" t="s">
        <v>65</v>
      </c>
      <c r="C25" s="59">
        <v>1.0152000000000001</v>
      </c>
      <c r="D25" s="59">
        <v>0.99843000000000004</v>
      </c>
      <c r="E25" s="59">
        <f>List1!$L$11</f>
        <v>1.0044299999999999</v>
      </c>
      <c r="F25" s="59"/>
    </row>
    <row r="26" spans="1:6" ht="16.5" customHeight="1" x14ac:dyDescent="0.25">
      <c r="A26" s="45" t="s">
        <v>5</v>
      </c>
      <c r="B26" s="44" t="s">
        <v>78</v>
      </c>
      <c r="C26" s="59">
        <v>1.1832</v>
      </c>
      <c r="D26" s="59">
        <v>1.17401</v>
      </c>
      <c r="E26" s="59">
        <f>List1!$L$13</f>
        <v>1.19051</v>
      </c>
      <c r="F26" s="59"/>
    </row>
    <row r="27" spans="1:6" ht="22.5" customHeight="1" x14ac:dyDescent="0.25">
      <c r="A27" s="22" t="s">
        <v>84</v>
      </c>
      <c r="B27" s="22"/>
      <c r="C27" s="57"/>
      <c r="D27" s="57"/>
      <c r="E27" s="57"/>
      <c r="F27" s="57"/>
    </row>
    <row r="28" spans="1:6" ht="0.75" customHeight="1" x14ac:dyDescent="0.25">
      <c r="C28" s="56"/>
      <c r="D28" s="56"/>
      <c r="E28" s="56"/>
      <c r="F28" s="56"/>
    </row>
    <row r="29" spans="1:6" ht="18.75" customHeight="1" x14ac:dyDescent="0.25">
      <c r="A29" s="6" t="s">
        <v>2</v>
      </c>
      <c r="B29" s="7" t="s">
        <v>64</v>
      </c>
      <c r="C29" s="59">
        <v>1.1308</v>
      </c>
      <c r="D29" s="59">
        <v>1.1225000000000001</v>
      </c>
      <c r="E29" s="59">
        <f>List1!$L$15</f>
        <v>1.13751</v>
      </c>
      <c r="F29" s="59"/>
    </row>
    <row r="30" spans="1:6" ht="18.75" customHeight="1" x14ac:dyDescent="0.25">
      <c r="A30" s="6" t="s">
        <v>4</v>
      </c>
      <c r="B30" s="7" t="s">
        <v>65</v>
      </c>
      <c r="C30" s="59">
        <v>1.0791999999999999</v>
      </c>
      <c r="D30" s="59">
        <v>1.06243</v>
      </c>
      <c r="E30" s="59">
        <f>List1!$L$14</f>
        <v>1.06843</v>
      </c>
      <c r="F30" s="59"/>
    </row>
    <row r="31" spans="1:6" ht="15" customHeight="1" x14ac:dyDescent="0.25">
      <c r="A31" s="45" t="s">
        <v>5</v>
      </c>
      <c r="B31" s="44" t="s">
        <v>78</v>
      </c>
      <c r="C31" s="59">
        <v>1.1832</v>
      </c>
      <c r="D31" s="59">
        <v>1.1739999999999999</v>
      </c>
      <c r="E31" s="59">
        <f>List1!$L$16</f>
        <v>1.19051</v>
      </c>
      <c r="F31" s="59"/>
    </row>
    <row r="32" spans="1:6" ht="22.5" customHeight="1" x14ac:dyDescent="0.25">
      <c r="A32" s="22" t="s">
        <v>77</v>
      </c>
      <c r="B32" s="22"/>
      <c r="C32" s="57"/>
      <c r="D32" s="57"/>
      <c r="E32" s="57"/>
      <c r="F32" s="57"/>
    </row>
    <row r="33" spans="1:6" ht="0.75" customHeight="1" x14ac:dyDescent="0.25">
      <c r="C33" s="56"/>
      <c r="D33" s="56"/>
      <c r="E33" s="56"/>
      <c r="F33" s="56"/>
    </row>
    <row r="34" spans="1:6" ht="18.75" customHeight="1" x14ac:dyDescent="0.25">
      <c r="A34" s="6" t="s">
        <v>2</v>
      </c>
      <c r="B34" s="7" t="s">
        <v>79</v>
      </c>
      <c r="C34" s="59">
        <v>0.66810000000000003</v>
      </c>
      <c r="D34" s="59">
        <v>0.65129999999999999</v>
      </c>
      <c r="E34" s="59">
        <f>List1!$L$21</f>
        <v>0.6573</v>
      </c>
      <c r="F34" s="59"/>
    </row>
    <row r="35" spans="1:6" ht="18.75" customHeight="1" x14ac:dyDescent="0.25">
      <c r="A35" s="4"/>
      <c r="B35" s="5"/>
      <c r="C35" s="47"/>
      <c r="D35" s="47"/>
      <c r="E35" s="47"/>
      <c r="F35" s="47"/>
    </row>
    <row r="36" spans="1:6" ht="18.75" customHeight="1" x14ac:dyDescent="0.25">
      <c r="A36" s="4"/>
      <c r="B36" s="5"/>
      <c r="C36" s="47"/>
      <c r="D36" s="47"/>
      <c r="E36" s="47"/>
      <c r="F36" s="47"/>
    </row>
    <row r="37" spans="1:6" ht="6.75" customHeight="1" x14ac:dyDescent="0.25">
      <c r="C37" s="34"/>
      <c r="D37" s="34"/>
      <c r="E37" s="34"/>
    </row>
    <row r="38" spans="1:6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25">
      <c r="C39" s="34"/>
      <c r="D39" s="34"/>
      <c r="E39" s="34"/>
      <c r="F39" s="34"/>
    </row>
    <row r="40" spans="1:6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25">
      <c r="C43" s="34"/>
      <c r="D43" s="34"/>
      <c r="E43" s="34"/>
      <c r="F43" s="34"/>
    </row>
    <row r="44" spans="1:6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25">
      <c r="C45" s="34"/>
      <c r="D45" s="34"/>
      <c r="E45" s="34"/>
      <c r="F45" s="34"/>
    </row>
    <row r="46" spans="1:6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honeticPr fontId="12" type="noConversion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30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83073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7999-465F-4AC6-87CB-AAA03539184E}">
  <dimension ref="A1:F52"/>
  <sheetViews>
    <sheetView workbookViewId="0">
      <selection activeCell="F12" sqref="F12"/>
    </sheetView>
  </sheetViews>
  <sheetFormatPr defaultRowHeight="15" x14ac:dyDescent="0.25"/>
  <cols>
    <col min="1" max="1" width="10" customWidth="1"/>
    <col min="2" max="2" width="51" customWidth="1"/>
    <col min="3" max="5" width="17.140625" bestFit="1" customWidth="1"/>
    <col min="6" max="6" width="16.140625" customWidth="1"/>
    <col min="7" max="7" width="18" customWidth="1"/>
  </cols>
  <sheetData>
    <row r="1" spans="1:6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6" s="1" customFormat="1" x14ac:dyDescent="0.2">
      <c r="A2" s="69"/>
      <c r="B2" s="70" t="s">
        <v>70</v>
      </c>
      <c r="C2" s="71"/>
      <c r="D2" s="71"/>
      <c r="E2" s="71"/>
      <c r="F2" s="71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2" t="s">
        <v>105</v>
      </c>
      <c r="B4" s="73"/>
      <c r="C4" s="8" t="s">
        <v>106</v>
      </c>
      <c r="D4" s="8" t="s">
        <v>107</v>
      </c>
      <c r="E4" s="8" t="s">
        <v>108</v>
      </c>
      <c r="F4" s="8" t="s">
        <v>109</v>
      </c>
    </row>
    <row r="5" spans="1:6" ht="6.75" customHeight="1" x14ac:dyDescent="0.25"/>
    <row r="6" spans="1:6" ht="22.5" customHeight="1" x14ac:dyDescent="0.25">
      <c r="A6" s="22" t="s">
        <v>1</v>
      </c>
      <c r="B6" s="22"/>
      <c r="C6" s="29"/>
      <c r="D6" s="22"/>
      <c r="E6" s="22"/>
      <c r="F6" s="29"/>
    </row>
    <row r="7" spans="1:6" ht="6.75" customHeight="1" x14ac:dyDescent="0.25">
      <c r="C7" s="30"/>
      <c r="F7" s="30"/>
    </row>
    <row r="8" spans="1:6" ht="16.5" customHeight="1" x14ac:dyDescent="0.25">
      <c r="A8" s="6" t="s">
        <v>2</v>
      </c>
      <c r="B8" s="7" t="s">
        <v>61</v>
      </c>
      <c r="C8" s="55">
        <v>0.56679999999999997</v>
      </c>
      <c r="D8" s="55">
        <v>0.58850000000000002</v>
      </c>
      <c r="E8" s="55">
        <v>0.58209999999999995</v>
      </c>
      <c r="F8" s="55">
        <v>0.60709999999999997</v>
      </c>
    </row>
    <row r="9" spans="1:6" ht="7.5" hidden="1" customHeight="1" x14ac:dyDescent="0.25">
      <c r="C9" s="56"/>
      <c r="D9" s="56"/>
      <c r="E9" s="56"/>
      <c r="F9" s="56"/>
    </row>
    <row r="10" spans="1:6" ht="22.5" hidden="1" customHeight="1" x14ac:dyDescent="0.25">
      <c r="A10" s="22" t="s">
        <v>3</v>
      </c>
      <c r="B10" s="22"/>
      <c r="C10" s="57"/>
      <c r="D10" s="57"/>
      <c r="E10" s="57"/>
      <c r="F10" s="57"/>
    </row>
    <row r="11" spans="1:6" ht="18" customHeight="1" x14ac:dyDescent="0.25">
      <c r="A11" s="22" t="s">
        <v>3</v>
      </c>
      <c r="B11" s="22"/>
      <c r="C11" s="58"/>
      <c r="D11" s="58"/>
      <c r="E11" s="58"/>
      <c r="F11" s="58"/>
    </row>
    <row r="12" spans="1:6" ht="18.75" customHeight="1" x14ac:dyDescent="0.25">
      <c r="A12" s="6" t="s">
        <v>2</v>
      </c>
      <c r="B12" s="7" t="s">
        <v>62</v>
      </c>
      <c r="C12" s="59" t="s">
        <v>104</v>
      </c>
      <c r="D12" s="59" t="s">
        <v>104</v>
      </c>
      <c r="E12" s="59" t="s">
        <v>104</v>
      </c>
      <c r="F12" s="59">
        <v>0.59660000000000002</v>
      </c>
    </row>
    <row r="13" spans="1:6" ht="0.75" customHeight="1" x14ac:dyDescent="0.25">
      <c r="A13" s="4"/>
      <c r="B13" s="5"/>
      <c r="C13" s="36"/>
      <c r="D13" s="36"/>
      <c r="E13" s="36"/>
      <c r="F13" s="36"/>
    </row>
    <row r="14" spans="1:6" ht="21" customHeight="1" x14ac:dyDescent="0.25">
      <c r="A14" s="22" t="s">
        <v>76</v>
      </c>
      <c r="B14" s="22"/>
      <c r="C14" s="57"/>
      <c r="D14" s="57"/>
      <c r="E14" s="57"/>
      <c r="F14" s="57"/>
    </row>
    <row r="15" spans="1:6" ht="6.75" hidden="1" customHeight="1" x14ac:dyDescent="0.25">
      <c r="C15" s="56"/>
      <c r="D15" s="56"/>
      <c r="E15" s="56"/>
      <c r="F15" s="56"/>
    </row>
    <row r="16" spans="1:6" ht="18.75" customHeight="1" x14ac:dyDescent="0.25">
      <c r="A16" s="6" t="s">
        <v>2</v>
      </c>
      <c r="B16" s="7" t="s">
        <v>63</v>
      </c>
      <c r="C16" s="55">
        <v>0.62350000000000005</v>
      </c>
      <c r="D16" s="55">
        <v>0.6452</v>
      </c>
      <c r="E16" s="55">
        <v>0.63880000000000003</v>
      </c>
      <c r="F16" s="55">
        <v>0.66379999999999995</v>
      </c>
    </row>
    <row r="17" spans="1:6" ht="7.5" hidden="1" customHeight="1" x14ac:dyDescent="0.25">
      <c r="C17" s="56"/>
      <c r="D17" s="56"/>
      <c r="E17" s="56"/>
      <c r="F17" s="56"/>
    </row>
    <row r="18" spans="1:6" ht="22.5" customHeight="1" x14ac:dyDescent="0.25">
      <c r="A18" s="22" t="s">
        <v>75</v>
      </c>
      <c r="B18" s="22"/>
      <c r="C18" s="57"/>
      <c r="D18" s="57"/>
      <c r="E18" s="57"/>
      <c r="F18" s="57"/>
    </row>
    <row r="19" spans="1:6" ht="6.75" hidden="1" customHeight="1" x14ac:dyDescent="0.25">
      <c r="C19" s="56"/>
      <c r="D19" s="56"/>
      <c r="E19" s="56"/>
      <c r="F19" s="56"/>
    </row>
    <row r="20" spans="1:6" ht="15" customHeight="1" x14ac:dyDescent="0.25">
      <c r="A20" s="6" t="s">
        <v>2</v>
      </c>
      <c r="B20" s="7" t="s">
        <v>64</v>
      </c>
      <c r="C20" s="55">
        <v>1.0544</v>
      </c>
      <c r="D20" s="55">
        <v>1.0610999999999999</v>
      </c>
      <c r="E20" s="55">
        <v>1.0530999999999999</v>
      </c>
      <c r="F20" s="55">
        <v>1.0712999999999999</v>
      </c>
    </row>
    <row r="21" spans="1:6" ht="18.75" customHeight="1" x14ac:dyDescent="0.25">
      <c r="A21" s="45" t="s">
        <v>4</v>
      </c>
      <c r="B21" s="44" t="s">
        <v>65</v>
      </c>
      <c r="C21" s="60">
        <v>0.98019999999999996</v>
      </c>
      <c r="D21" s="60">
        <v>1.0019</v>
      </c>
      <c r="E21" s="60">
        <v>0.99550000000000005</v>
      </c>
      <c r="F21" s="60">
        <v>1.0205</v>
      </c>
    </row>
    <row r="22" spans="1:6" ht="22.5" customHeight="1" x14ac:dyDescent="0.25">
      <c r="A22" s="22" t="s">
        <v>83</v>
      </c>
      <c r="B22" s="22"/>
      <c r="C22" s="57"/>
      <c r="D22" s="57"/>
      <c r="E22" s="57"/>
      <c r="F22" s="57"/>
    </row>
    <row r="23" spans="1:6" ht="2.25" customHeight="1" x14ac:dyDescent="0.25">
      <c r="C23" s="56"/>
      <c r="D23" s="56"/>
      <c r="E23" s="56"/>
      <c r="F23" s="56"/>
    </row>
    <row r="24" spans="1:6" ht="18.75" customHeight="1" x14ac:dyDescent="0.25">
      <c r="A24" s="6" t="s">
        <v>2</v>
      </c>
      <c r="B24" s="7" t="s">
        <v>64</v>
      </c>
      <c r="C24" s="59">
        <v>1.0536099999999999</v>
      </c>
      <c r="D24" s="59">
        <v>1.0603100000000001</v>
      </c>
      <c r="E24" s="59">
        <v>1.0523100000000001</v>
      </c>
      <c r="F24" s="59">
        <v>1.0723</v>
      </c>
    </row>
    <row r="25" spans="1:6" ht="19.5" customHeight="1" x14ac:dyDescent="0.25">
      <c r="A25" s="6" t="s">
        <v>4</v>
      </c>
      <c r="B25" s="7" t="s">
        <v>65</v>
      </c>
      <c r="C25" s="59">
        <v>0.97943000000000002</v>
      </c>
      <c r="D25" s="59">
        <v>1.0012300000000001</v>
      </c>
      <c r="E25" s="59">
        <v>0.99473</v>
      </c>
      <c r="F25" s="59">
        <v>1.0226</v>
      </c>
    </row>
    <row r="26" spans="1:6" ht="16.5" customHeight="1" x14ac:dyDescent="0.25">
      <c r="A26" s="45" t="s">
        <v>5</v>
      </c>
      <c r="B26" s="44" t="s">
        <v>78</v>
      </c>
      <c r="C26" s="59">
        <v>1.1686099999999999</v>
      </c>
      <c r="D26" s="59">
        <v>1.17601</v>
      </c>
      <c r="E26" s="59">
        <v>1.1672100000000001</v>
      </c>
      <c r="F26" s="59">
        <v>1.1892</v>
      </c>
    </row>
    <row r="27" spans="1:6" ht="22.5" customHeight="1" x14ac:dyDescent="0.25">
      <c r="A27" s="22" t="s">
        <v>84</v>
      </c>
      <c r="B27" s="22"/>
      <c r="C27" s="57"/>
      <c r="D27" s="57"/>
      <c r="E27" s="57"/>
      <c r="F27" s="57"/>
    </row>
    <row r="28" spans="1:6" ht="0.75" customHeight="1" x14ac:dyDescent="0.25">
      <c r="C28" s="56"/>
      <c r="D28" s="56"/>
      <c r="E28" s="56"/>
      <c r="F28" s="56"/>
    </row>
    <row r="29" spans="1:6" ht="18.75" customHeight="1" x14ac:dyDescent="0.25">
      <c r="A29" s="6" t="s">
        <v>2</v>
      </c>
      <c r="B29" s="7" t="s">
        <v>64</v>
      </c>
      <c r="C29" s="59">
        <v>1.11761</v>
      </c>
      <c r="D29" s="59">
        <v>1.1243099999999999</v>
      </c>
      <c r="E29" s="59">
        <v>1.1163099999999999</v>
      </c>
      <c r="F29" s="59">
        <v>1.1363000000000001</v>
      </c>
    </row>
    <row r="30" spans="1:6" ht="18.75" customHeight="1" x14ac:dyDescent="0.25">
      <c r="A30" s="6" t="s">
        <v>4</v>
      </c>
      <c r="B30" s="7" t="s">
        <v>65</v>
      </c>
      <c r="C30" s="59">
        <v>1.0434300000000001</v>
      </c>
      <c r="D30" s="59">
        <v>1.0652299999999999</v>
      </c>
      <c r="E30" s="59">
        <v>1.0587299999999999</v>
      </c>
      <c r="F30" s="59">
        <v>1.0866</v>
      </c>
    </row>
    <row r="31" spans="1:6" ht="15" customHeight="1" x14ac:dyDescent="0.25">
      <c r="A31" s="45" t="s">
        <v>5</v>
      </c>
      <c r="B31" s="44" t="s">
        <v>78</v>
      </c>
      <c r="C31" s="59">
        <v>1.1686099999999999</v>
      </c>
      <c r="D31" s="59">
        <v>1.17601</v>
      </c>
      <c r="E31" s="59">
        <v>1.1672100000000001</v>
      </c>
      <c r="F31" s="59">
        <v>1.1892</v>
      </c>
    </row>
    <row r="32" spans="1:6" ht="22.5" customHeight="1" x14ac:dyDescent="0.25">
      <c r="A32" s="22" t="s">
        <v>77</v>
      </c>
      <c r="B32" s="22"/>
      <c r="C32" s="57"/>
      <c r="D32" s="57"/>
      <c r="E32" s="57"/>
      <c r="F32" s="57"/>
    </row>
    <row r="33" spans="1:6" ht="0.75" customHeight="1" x14ac:dyDescent="0.25">
      <c r="C33" s="56"/>
      <c r="D33" s="56"/>
      <c r="E33" s="56"/>
      <c r="F33" s="56"/>
    </row>
    <row r="34" spans="1:6" ht="18.75" customHeight="1" x14ac:dyDescent="0.25">
      <c r="A34" s="6" t="s">
        <v>2</v>
      </c>
      <c r="B34" s="7" t="s">
        <v>79</v>
      </c>
      <c r="C34" s="59">
        <v>0.63229999999999997</v>
      </c>
      <c r="D34" s="59">
        <v>0.65410000000000001</v>
      </c>
      <c r="E34" s="59">
        <v>0.64759999999999995</v>
      </c>
      <c r="F34" s="59">
        <v>0.67549999999999999</v>
      </c>
    </row>
    <row r="35" spans="1:6" ht="18.75" customHeight="1" x14ac:dyDescent="0.25">
      <c r="A35" s="4"/>
      <c r="B35" s="5"/>
      <c r="C35" s="47"/>
      <c r="D35" s="47"/>
      <c r="E35" s="47"/>
      <c r="F35" s="47"/>
    </row>
    <row r="36" spans="1:6" ht="18.75" customHeight="1" x14ac:dyDescent="0.25">
      <c r="A36" s="4"/>
      <c r="B36" s="5"/>
      <c r="C36" s="47"/>
      <c r="D36" s="47"/>
      <c r="E36" s="47"/>
      <c r="F36" s="47"/>
    </row>
    <row r="37" spans="1:6" ht="6.75" customHeight="1" x14ac:dyDescent="0.25">
      <c r="C37" s="34"/>
      <c r="D37" s="34"/>
      <c r="E37" s="34"/>
    </row>
    <row r="38" spans="1:6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25">
      <c r="C39" s="34"/>
      <c r="D39" s="34"/>
      <c r="E39" s="34"/>
      <c r="F39" s="34"/>
    </row>
    <row r="40" spans="1:6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25">
      <c r="C43" s="34"/>
      <c r="D43" s="34"/>
      <c r="E43" s="34"/>
      <c r="F43" s="34"/>
    </row>
    <row r="44" spans="1:6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25">
      <c r="C45" s="34"/>
      <c r="D45" s="34"/>
      <c r="E45" s="34"/>
      <c r="F45" s="34"/>
    </row>
    <row r="46" spans="1:6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795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7795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1BD7-F4D0-4564-815C-C03D9AB7C2FC}">
  <dimension ref="A1:G52"/>
  <sheetViews>
    <sheetView workbookViewId="0">
      <selection activeCell="L12" sqref="L12"/>
    </sheetView>
  </sheetViews>
  <sheetFormatPr defaultRowHeight="15" x14ac:dyDescent="0.25"/>
  <cols>
    <col min="1" max="1" width="10" customWidth="1"/>
    <col min="2" max="2" width="51" customWidth="1"/>
    <col min="3" max="5" width="17.140625" bestFit="1" customWidth="1"/>
    <col min="6" max="6" width="14.7109375" customWidth="1"/>
    <col min="7" max="7" width="18" customWidth="1"/>
  </cols>
  <sheetData>
    <row r="1" spans="1:7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7" s="1" customFormat="1" x14ac:dyDescent="0.2">
      <c r="A2" s="69"/>
      <c r="B2" s="70" t="s">
        <v>70</v>
      </c>
      <c r="C2" s="71"/>
      <c r="D2" s="71"/>
      <c r="E2" s="71"/>
      <c r="F2" s="71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2" t="s">
        <v>98</v>
      </c>
      <c r="B4" s="73"/>
      <c r="C4" s="8" t="s">
        <v>99</v>
      </c>
      <c r="D4" s="8" t="s">
        <v>100</v>
      </c>
      <c r="E4" s="8" t="s">
        <v>101</v>
      </c>
      <c r="F4" s="8" t="s">
        <v>102</v>
      </c>
      <c r="G4" s="8" t="s">
        <v>103</v>
      </c>
    </row>
    <row r="5" spans="1:7" ht="6.75" customHeight="1" x14ac:dyDescent="0.25"/>
    <row r="6" spans="1:7" ht="22.5" customHeight="1" x14ac:dyDescent="0.25">
      <c r="A6" s="22" t="s">
        <v>1</v>
      </c>
      <c r="B6" s="22"/>
      <c r="C6" s="29"/>
      <c r="D6" s="22"/>
      <c r="E6" s="22"/>
      <c r="F6" s="29"/>
      <c r="G6" s="29"/>
    </row>
    <row r="7" spans="1:7" ht="6.75" customHeight="1" x14ac:dyDescent="0.25">
      <c r="C7" s="30"/>
      <c r="F7" s="30"/>
      <c r="G7" s="30"/>
    </row>
    <row r="8" spans="1:7" ht="16.5" customHeight="1" x14ac:dyDescent="0.25">
      <c r="A8" s="6" t="s">
        <v>2</v>
      </c>
      <c r="B8" s="7" t="s">
        <v>61</v>
      </c>
      <c r="C8" s="55">
        <v>0.55500000000000005</v>
      </c>
      <c r="D8" s="55">
        <v>0.56710000000000005</v>
      </c>
      <c r="E8" s="55">
        <v>0.5927</v>
      </c>
      <c r="F8" s="55">
        <v>0.56610000000000005</v>
      </c>
      <c r="G8" s="55">
        <v>0.5746</v>
      </c>
    </row>
    <row r="9" spans="1:7" ht="7.5" hidden="1" customHeight="1" x14ac:dyDescent="0.25">
      <c r="C9" s="56"/>
      <c r="D9" s="56"/>
      <c r="E9" s="56"/>
      <c r="F9" s="56"/>
      <c r="G9" s="56"/>
    </row>
    <row r="10" spans="1:7" ht="22.5" hidden="1" customHeight="1" x14ac:dyDescent="0.25">
      <c r="A10" s="22" t="s">
        <v>3</v>
      </c>
      <c r="B10" s="22"/>
      <c r="C10" s="57"/>
      <c r="D10" s="57"/>
      <c r="E10" s="57"/>
      <c r="F10" s="57"/>
      <c r="G10" s="57"/>
    </row>
    <row r="11" spans="1:7" ht="18" customHeight="1" x14ac:dyDescent="0.25">
      <c r="A11" s="22" t="s">
        <v>3</v>
      </c>
      <c r="B11" s="22"/>
      <c r="C11" s="58"/>
      <c r="D11" s="58"/>
      <c r="E11" s="58"/>
      <c r="F11" s="58"/>
      <c r="G11" s="58"/>
    </row>
    <row r="12" spans="1:7" ht="18.75" customHeight="1" x14ac:dyDescent="0.25">
      <c r="A12" s="6" t="s">
        <v>2</v>
      </c>
      <c r="B12" s="7" t="s">
        <v>62</v>
      </c>
      <c r="C12" s="59" t="s">
        <v>104</v>
      </c>
      <c r="D12" s="59" t="s">
        <v>104</v>
      </c>
      <c r="E12" s="59" t="s">
        <v>104</v>
      </c>
      <c r="F12" s="59" t="s">
        <v>104</v>
      </c>
      <c r="G12" s="59" t="s">
        <v>104</v>
      </c>
    </row>
    <row r="13" spans="1:7" ht="0.75" customHeight="1" x14ac:dyDescent="0.25">
      <c r="A13" s="4"/>
      <c r="B13" s="5"/>
      <c r="C13" s="36"/>
      <c r="D13" s="36"/>
      <c r="E13" s="36"/>
      <c r="F13" s="36"/>
      <c r="G13" s="36"/>
    </row>
    <row r="14" spans="1:7" ht="21" customHeight="1" x14ac:dyDescent="0.25">
      <c r="A14" s="22" t="s">
        <v>76</v>
      </c>
      <c r="B14" s="22"/>
      <c r="C14" s="57"/>
      <c r="D14" s="57"/>
      <c r="E14" s="57"/>
      <c r="F14" s="57"/>
      <c r="G14" s="57"/>
    </row>
    <row r="15" spans="1:7" ht="6.75" hidden="1" customHeight="1" x14ac:dyDescent="0.25">
      <c r="C15" s="56"/>
      <c r="D15" s="56"/>
      <c r="E15" s="56"/>
      <c r="F15" s="56"/>
      <c r="G15" s="56"/>
    </row>
    <row r="16" spans="1:7" ht="18.75" customHeight="1" x14ac:dyDescent="0.25">
      <c r="A16" s="6" t="s">
        <v>2</v>
      </c>
      <c r="B16" s="7" t="s">
        <v>63</v>
      </c>
      <c r="C16" s="55">
        <v>0.61170000000000002</v>
      </c>
      <c r="D16" s="55">
        <v>0.62380000000000002</v>
      </c>
      <c r="E16" s="55">
        <v>0.64939999999999998</v>
      </c>
      <c r="F16" s="55">
        <v>0.62280000000000002</v>
      </c>
      <c r="G16" s="55">
        <v>0.63129999999999997</v>
      </c>
    </row>
    <row r="17" spans="1:7" ht="7.5" hidden="1" customHeight="1" x14ac:dyDescent="0.25">
      <c r="C17" s="56"/>
      <c r="D17" s="56"/>
      <c r="E17" s="56"/>
      <c r="F17" s="56"/>
      <c r="G17" s="56"/>
    </row>
    <row r="18" spans="1:7" ht="22.5" customHeight="1" x14ac:dyDescent="0.25">
      <c r="A18" s="22" t="s">
        <v>75</v>
      </c>
      <c r="B18" s="22"/>
      <c r="C18" s="57"/>
      <c r="D18" s="57"/>
      <c r="E18" s="57"/>
      <c r="F18" s="57"/>
      <c r="G18" s="57"/>
    </row>
    <row r="19" spans="1:7" ht="6.75" hidden="1" customHeight="1" x14ac:dyDescent="0.25">
      <c r="C19" s="56"/>
      <c r="D19" s="56"/>
      <c r="E19" s="56"/>
      <c r="F19" s="56"/>
      <c r="G19" s="56"/>
    </row>
    <row r="20" spans="1:7" ht="15" customHeight="1" x14ac:dyDescent="0.25">
      <c r="A20" s="6" t="s">
        <v>2</v>
      </c>
      <c r="B20" s="7" t="s">
        <v>64</v>
      </c>
      <c r="C20" s="55">
        <v>1.0468999999999999</v>
      </c>
      <c r="D20" s="55">
        <v>1.0569</v>
      </c>
      <c r="E20" s="55">
        <v>1.0905</v>
      </c>
      <c r="F20" s="55">
        <v>1.08</v>
      </c>
      <c r="G20" s="55">
        <v>1.0759000000000001</v>
      </c>
    </row>
    <row r="21" spans="1:7" ht="18.75" customHeight="1" x14ac:dyDescent="0.25">
      <c r="A21" s="45" t="s">
        <v>4</v>
      </c>
      <c r="B21" s="44" t="s">
        <v>65</v>
      </c>
      <c r="C21" s="60">
        <v>0.96840000000000004</v>
      </c>
      <c r="D21" s="60">
        <v>0.98050000000000004</v>
      </c>
      <c r="E21" s="60">
        <v>1.0061</v>
      </c>
      <c r="F21" s="60">
        <v>0.97950000000000004</v>
      </c>
      <c r="G21" s="60">
        <v>0.98799999999999999</v>
      </c>
    </row>
    <row r="22" spans="1:7" ht="22.5" customHeight="1" x14ac:dyDescent="0.25">
      <c r="A22" s="22" t="s">
        <v>83</v>
      </c>
      <c r="B22" s="22"/>
      <c r="C22" s="57"/>
      <c r="D22" s="57"/>
      <c r="E22" s="57"/>
      <c r="F22" s="57"/>
      <c r="G22" s="57"/>
    </row>
    <row r="23" spans="1:7" ht="2.25" customHeight="1" x14ac:dyDescent="0.25">
      <c r="C23" s="56"/>
      <c r="D23" s="56"/>
      <c r="E23" s="56"/>
      <c r="F23" s="56"/>
      <c r="G23" s="56"/>
    </row>
    <row r="24" spans="1:7" ht="18.75" customHeight="1" x14ac:dyDescent="0.25">
      <c r="A24" s="6" t="s">
        <v>2</v>
      </c>
      <c r="B24" s="7" t="s">
        <v>64</v>
      </c>
      <c r="C24" s="59">
        <v>1.0461100000000001</v>
      </c>
      <c r="D24" s="59">
        <v>1.0560099999999999</v>
      </c>
      <c r="E24" s="59">
        <v>1.08971</v>
      </c>
      <c r="F24" s="59">
        <v>1.07921</v>
      </c>
      <c r="G24" s="59">
        <v>1.07511</v>
      </c>
    </row>
    <row r="25" spans="1:7" ht="19.5" customHeight="1" x14ac:dyDescent="0.25">
      <c r="A25" s="6" t="s">
        <v>4</v>
      </c>
      <c r="B25" s="7" t="s">
        <v>65</v>
      </c>
      <c r="C25" s="59">
        <v>0.96762999999999999</v>
      </c>
      <c r="D25" s="59">
        <v>0.97963</v>
      </c>
      <c r="E25" s="59">
        <v>1.00543</v>
      </c>
      <c r="F25" s="59">
        <v>0.97872999999999999</v>
      </c>
      <c r="G25" s="59">
        <v>0.98723000000000005</v>
      </c>
    </row>
    <row r="26" spans="1:7" ht="16.5" customHeight="1" x14ac:dyDescent="0.25">
      <c r="A26" s="45" t="s">
        <v>5</v>
      </c>
      <c r="B26" s="44" t="s">
        <v>78</v>
      </c>
      <c r="C26" s="59">
        <v>1.16031</v>
      </c>
      <c r="D26" s="59">
        <v>1.1713100000000001</v>
      </c>
      <c r="E26" s="59">
        <v>1.20831</v>
      </c>
      <c r="F26" s="59">
        <v>1.1968099999999999</v>
      </c>
      <c r="G26" s="59">
        <v>1.19231</v>
      </c>
    </row>
    <row r="27" spans="1:7" ht="22.5" customHeight="1" x14ac:dyDescent="0.25">
      <c r="A27" s="22" t="s">
        <v>84</v>
      </c>
      <c r="B27" s="22"/>
      <c r="C27" s="57"/>
      <c r="D27" s="57"/>
      <c r="E27" s="57"/>
      <c r="F27" s="57"/>
      <c r="G27" s="57"/>
    </row>
    <row r="28" spans="1:7" ht="0.75" customHeight="1" x14ac:dyDescent="0.25">
      <c r="C28" s="56"/>
      <c r="D28" s="56"/>
      <c r="E28" s="56"/>
      <c r="F28" s="56"/>
      <c r="G28" s="56"/>
    </row>
    <row r="29" spans="1:7" ht="18.75" customHeight="1" x14ac:dyDescent="0.25">
      <c r="A29" s="6" t="s">
        <v>2</v>
      </c>
      <c r="B29" s="7" t="s">
        <v>64</v>
      </c>
      <c r="C29" s="59">
        <v>1.1101099999999999</v>
      </c>
      <c r="D29" s="59">
        <v>1.12001</v>
      </c>
      <c r="E29" s="59">
        <v>1.15371</v>
      </c>
      <c r="F29" s="59">
        <v>1.1432100000000001</v>
      </c>
      <c r="G29" s="59">
        <v>1.1391100000000001</v>
      </c>
    </row>
    <row r="30" spans="1:7" ht="18.75" customHeight="1" x14ac:dyDescent="0.25">
      <c r="A30" s="6" t="s">
        <v>4</v>
      </c>
      <c r="B30" s="7" t="s">
        <v>65</v>
      </c>
      <c r="C30" s="59">
        <v>1.03163</v>
      </c>
      <c r="D30" s="59">
        <v>1.0436300000000001</v>
      </c>
      <c r="E30" s="59">
        <v>1.0694300000000001</v>
      </c>
      <c r="F30" s="59">
        <v>1.0427299999999999</v>
      </c>
      <c r="G30" s="59">
        <v>1.0512300000000001</v>
      </c>
    </row>
    <row r="31" spans="1:7" ht="15" customHeight="1" x14ac:dyDescent="0.25">
      <c r="A31" s="45" t="s">
        <v>5</v>
      </c>
      <c r="B31" s="44" t="s">
        <v>78</v>
      </c>
      <c r="C31" s="59">
        <v>1.16031</v>
      </c>
      <c r="D31" s="59">
        <v>1.1713100000000001</v>
      </c>
      <c r="E31" s="59">
        <v>1.20831</v>
      </c>
      <c r="F31" s="59">
        <v>1.1968099999999999</v>
      </c>
      <c r="G31" s="59">
        <v>1.19231</v>
      </c>
    </row>
    <row r="32" spans="1:7" ht="22.5" customHeight="1" x14ac:dyDescent="0.25">
      <c r="A32" s="22" t="s">
        <v>77</v>
      </c>
      <c r="B32" s="22"/>
      <c r="C32" s="57"/>
      <c r="D32" s="57"/>
      <c r="E32" s="57"/>
      <c r="F32" s="57"/>
      <c r="G32" s="57"/>
    </row>
    <row r="33" spans="1:7" ht="0.75" customHeight="1" x14ac:dyDescent="0.25">
      <c r="C33" s="56"/>
      <c r="D33" s="56"/>
      <c r="E33" s="56"/>
      <c r="F33" s="56"/>
      <c r="G33" s="56"/>
    </row>
    <row r="34" spans="1:7" ht="18.75" customHeight="1" x14ac:dyDescent="0.25">
      <c r="A34" s="6" t="s">
        <v>2</v>
      </c>
      <c r="B34" s="7" t="s">
        <v>79</v>
      </c>
      <c r="C34" s="59">
        <v>0.62050000000000005</v>
      </c>
      <c r="D34" s="59">
        <v>0.63249999999999995</v>
      </c>
      <c r="E34" s="59">
        <v>0.6583</v>
      </c>
      <c r="F34" s="59">
        <v>0.63160000000000005</v>
      </c>
      <c r="G34" s="59">
        <v>0.6401</v>
      </c>
    </row>
    <row r="35" spans="1:7" ht="18.75" customHeight="1" x14ac:dyDescent="0.25">
      <c r="A35" s="4"/>
      <c r="B35" s="5"/>
      <c r="C35" s="47"/>
      <c r="D35" s="47"/>
      <c r="E35" s="47"/>
      <c r="F35" s="47"/>
    </row>
    <row r="36" spans="1:7" ht="18.75" customHeight="1" x14ac:dyDescent="0.25">
      <c r="A36" s="4"/>
      <c r="B36" s="5"/>
      <c r="C36" s="47"/>
      <c r="D36" s="47"/>
      <c r="E36" s="47"/>
      <c r="F36" s="47"/>
    </row>
    <row r="37" spans="1:7" ht="6.75" customHeight="1" x14ac:dyDescent="0.25">
      <c r="C37" s="34"/>
      <c r="D37" s="34"/>
      <c r="E37" s="34"/>
    </row>
    <row r="38" spans="1:7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25">
      <c r="C39" s="34"/>
      <c r="D39" s="34"/>
      <c r="E39" s="34"/>
      <c r="F39" s="34"/>
    </row>
    <row r="40" spans="1:7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25">
      <c r="C43" s="34"/>
      <c r="D43" s="34"/>
      <c r="E43" s="34"/>
      <c r="F43" s="34"/>
    </row>
    <row r="44" spans="1:7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25">
      <c r="C45" s="34"/>
      <c r="D45" s="34"/>
      <c r="E45" s="34"/>
      <c r="F45" s="34"/>
    </row>
    <row r="46" spans="1:7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38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73857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91CD-A45C-4E3D-9430-E460EB6D0574}">
  <dimension ref="A1:F52"/>
  <sheetViews>
    <sheetView workbookViewId="0">
      <selection activeCell="F14" sqref="F14"/>
    </sheetView>
  </sheetViews>
  <sheetFormatPr defaultRowHeight="15" x14ac:dyDescent="0.25"/>
  <cols>
    <col min="1" max="1" width="10" customWidth="1"/>
    <col min="2" max="2" width="51" customWidth="1"/>
    <col min="3" max="5" width="17.140625" bestFit="1" customWidth="1"/>
    <col min="6" max="6" width="14.7109375" customWidth="1"/>
    <col min="7" max="7" width="18" customWidth="1"/>
  </cols>
  <sheetData>
    <row r="1" spans="1:6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6" s="1" customFormat="1" x14ac:dyDescent="0.2">
      <c r="A2" s="69"/>
      <c r="B2" s="70" t="s">
        <v>70</v>
      </c>
      <c r="C2" s="71"/>
      <c r="D2" s="71"/>
      <c r="E2" s="71"/>
      <c r="F2" s="71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2" t="s">
        <v>93</v>
      </c>
      <c r="B4" s="73"/>
      <c r="C4" s="8" t="s">
        <v>94</v>
      </c>
      <c r="D4" s="8" t="s">
        <v>95</v>
      </c>
      <c r="E4" s="8" t="s">
        <v>96</v>
      </c>
      <c r="F4" s="8" t="s">
        <v>97</v>
      </c>
    </row>
    <row r="5" spans="1:6" ht="6.75" customHeight="1" x14ac:dyDescent="0.25"/>
    <row r="6" spans="1:6" ht="22.5" customHeight="1" x14ac:dyDescent="0.25">
      <c r="A6" s="22" t="s">
        <v>1</v>
      </c>
      <c r="B6" s="22"/>
      <c r="C6" s="29"/>
      <c r="D6" s="22"/>
      <c r="E6" s="22"/>
      <c r="F6" s="29"/>
    </row>
    <row r="7" spans="1:6" ht="6.75" customHeight="1" x14ac:dyDescent="0.25">
      <c r="C7" s="30"/>
      <c r="F7" s="30"/>
    </row>
    <row r="8" spans="1:6" ht="16.5" customHeight="1" x14ac:dyDescent="0.25">
      <c r="A8" s="6" t="s">
        <v>2</v>
      </c>
      <c r="B8" s="7" t="s">
        <v>61</v>
      </c>
      <c r="C8" s="55">
        <v>0.58560000000000001</v>
      </c>
      <c r="D8" s="55">
        <v>0.56920000000000004</v>
      </c>
      <c r="E8" s="55">
        <v>0.54830000000000001</v>
      </c>
      <c r="F8" s="55">
        <v>0.55459999999999998</v>
      </c>
    </row>
    <row r="9" spans="1:6" ht="7.5" hidden="1" customHeight="1" x14ac:dyDescent="0.25">
      <c r="C9" s="56"/>
      <c r="D9" s="56"/>
      <c r="E9" s="56"/>
      <c r="F9" s="56"/>
    </row>
    <row r="10" spans="1:6" ht="22.5" hidden="1" customHeight="1" x14ac:dyDescent="0.25">
      <c r="A10" s="22" t="s">
        <v>3</v>
      </c>
      <c r="B10" s="22"/>
      <c r="C10" s="57"/>
      <c r="D10" s="57"/>
      <c r="E10" s="57"/>
      <c r="F10" s="57"/>
    </row>
    <row r="11" spans="1:6" ht="18" customHeight="1" x14ac:dyDescent="0.25">
      <c r="A11" s="22" t="s">
        <v>3</v>
      </c>
      <c r="B11" s="22"/>
      <c r="C11" s="58"/>
      <c r="D11" s="58"/>
      <c r="E11" s="58"/>
      <c r="F11" s="58"/>
    </row>
    <row r="12" spans="1:6" ht="18.75" customHeight="1" x14ac:dyDescent="0.25">
      <c r="A12" s="6" t="s">
        <v>2</v>
      </c>
      <c r="B12" s="7" t="s">
        <v>62</v>
      </c>
      <c r="C12" s="59" t="s">
        <v>104</v>
      </c>
      <c r="D12" s="59" t="s">
        <v>104</v>
      </c>
      <c r="E12" s="59" t="s">
        <v>104</v>
      </c>
      <c r="F12" s="59" t="s">
        <v>104</v>
      </c>
    </row>
    <row r="13" spans="1:6" ht="0.75" customHeight="1" x14ac:dyDescent="0.25">
      <c r="A13" s="4"/>
      <c r="B13" s="5"/>
      <c r="C13" s="36"/>
      <c r="D13" s="36"/>
      <c r="E13" s="36"/>
      <c r="F13" s="36"/>
    </row>
    <row r="14" spans="1:6" ht="21" customHeight="1" x14ac:dyDescent="0.25">
      <c r="A14" s="22" t="s">
        <v>76</v>
      </c>
      <c r="B14" s="22"/>
      <c r="C14" s="57"/>
      <c r="D14" s="57"/>
      <c r="E14" s="57"/>
      <c r="F14" s="57"/>
    </row>
    <row r="15" spans="1:6" ht="6.75" hidden="1" customHeight="1" x14ac:dyDescent="0.25">
      <c r="C15" s="56"/>
      <c r="D15" s="56"/>
      <c r="E15" s="56"/>
      <c r="F15" s="56"/>
    </row>
    <row r="16" spans="1:6" ht="18.75" customHeight="1" x14ac:dyDescent="0.25">
      <c r="A16" s="6" t="s">
        <v>2</v>
      </c>
      <c r="B16" s="7" t="s">
        <v>63</v>
      </c>
      <c r="C16" s="55">
        <v>0.64229999999999998</v>
      </c>
      <c r="D16" s="55">
        <v>0.62590000000000001</v>
      </c>
      <c r="E16" s="55">
        <v>0.60499999999999998</v>
      </c>
      <c r="F16" s="55">
        <v>0.61129999999999995</v>
      </c>
    </row>
    <row r="17" spans="1:6" ht="7.5" hidden="1" customHeight="1" x14ac:dyDescent="0.25">
      <c r="C17" s="56"/>
      <c r="D17" s="56"/>
      <c r="E17" s="56"/>
      <c r="F17" s="56"/>
    </row>
    <row r="18" spans="1:6" ht="22.5" customHeight="1" x14ac:dyDescent="0.25">
      <c r="A18" s="22" t="s">
        <v>75</v>
      </c>
      <c r="B18" s="22"/>
      <c r="C18" s="57"/>
      <c r="D18" s="57"/>
      <c r="E18" s="57"/>
      <c r="F18" s="57"/>
    </row>
    <row r="19" spans="1:6" ht="6.75" hidden="1" customHeight="1" x14ac:dyDescent="0.25">
      <c r="C19" s="56"/>
      <c r="D19" s="56"/>
      <c r="E19" s="56"/>
      <c r="F19" s="56"/>
    </row>
    <row r="20" spans="1:6" ht="15" customHeight="1" x14ac:dyDescent="0.25">
      <c r="A20" s="6" t="s">
        <v>2</v>
      </c>
      <c r="B20" s="7" t="s">
        <v>64</v>
      </c>
      <c r="C20" s="55">
        <v>1.0743</v>
      </c>
      <c r="D20" s="55">
        <v>1.0408999999999999</v>
      </c>
      <c r="E20" s="55">
        <v>1.0322</v>
      </c>
      <c r="F20" s="55">
        <v>1.0509999999999999</v>
      </c>
    </row>
    <row r="21" spans="1:6" ht="18.75" customHeight="1" x14ac:dyDescent="0.25">
      <c r="A21" s="45" t="s">
        <v>4</v>
      </c>
      <c r="B21" s="44" t="s">
        <v>65</v>
      </c>
      <c r="C21" s="60">
        <v>0.999</v>
      </c>
      <c r="D21" s="60">
        <v>0.98260000000000003</v>
      </c>
      <c r="E21" s="60">
        <v>0.9617</v>
      </c>
      <c r="F21" s="60">
        <v>0.96799999999999997</v>
      </c>
    </row>
    <row r="22" spans="1:6" ht="22.5" customHeight="1" x14ac:dyDescent="0.25">
      <c r="A22" s="22" t="s">
        <v>83</v>
      </c>
      <c r="B22" s="22"/>
      <c r="C22" s="57"/>
      <c r="D22" s="57"/>
      <c r="E22" s="57"/>
      <c r="F22" s="57"/>
    </row>
    <row r="23" spans="1:6" ht="2.25" customHeight="1" x14ac:dyDescent="0.25">
      <c r="C23" s="56"/>
      <c r="D23" s="56"/>
      <c r="E23" s="56"/>
      <c r="F23" s="56"/>
    </row>
    <row r="24" spans="1:6" ht="18.75" customHeight="1" x14ac:dyDescent="0.25">
      <c r="A24" s="6" t="s">
        <v>2</v>
      </c>
      <c r="B24" s="7" t="s">
        <v>64</v>
      </c>
      <c r="C24" s="59">
        <v>1.07341</v>
      </c>
      <c r="D24" s="59">
        <v>1.0401100000000001</v>
      </c>
      <c r="E24" s="59">
        <v>1.0314099999999999</v>
      </c>
      <c r="F24" s="59">
        <v>1.0503100000000001</v>
      </c>
    </row>
    <row r="25" spans="1:6" ht="19.5" customHeight="1" x14ac:dyDescent="0.25">
      <c r="A25" s="6" t="s">
        <v>4</v>
      </c>
      <c r="B25" s="7" t="s">
        <v>65</v>
      </c>
      <c r="C25" s="59">
        <v>0.99812999999999996</v>
      </c>
      <c r="D25" s="59">
        <v>0.98182999999999998</v>
      </c>
      <c r="E25" s="59">
        <v>0.96092999999999995</v>
      </c>
      <c r="F25" s="59">
        <v>0.96733000000000002</v>
      </c>
    </row>
    <row r="26" spans="1:6" ht="16.5" customHeight="1" x14ac:dyDescent="0.25">
      <c r="A26" s="45" t="s">
        <v>5</v>
      </c>
      <c r="B26" s="44" t="s">
        <v>78</v>
      </c>
      <c r="C26" s="59">
        <v>1.19051</v>
      </c>
      <c r="D26" s="59">
        <v>1.15381</v>
      </c>
      <c r="E26" s="59">
        <v>1.1442099999999999</v>
      </c>
      <c r="F26" s="59">
        <v>1.1650100000000001</v>
      </c>
    </row>
    <row r="27" spans="1:6" ht="22.5" customHeight="1" x14ac:dyDescent="0.25">
      <c r="A27" s="22" t="s">
        <v>84</v>
      </c>
      <c r="B27" s="22"/>
      <c r="C27" s="57"/>
      <c r="D27" s="57"/>
      <c r="E27" s="57"/>
      <c r="F27" s="57"/>
    </row>
    <row r="28" spans="1:6" ht="0.75" customHeight="1" x14ac:dyDescent="0.25">
      <c r="C28" s="56"/>
      <c r="D28" s="56"/>
      <c r="E28" s="56"/>
      <c r="F28" s="56"/>
    </row>
    <row r="29" spans="1:6" ht="18.75" customHeight="1" x14ac:dyDescent="0.25">
      <c r="A29" s="6" t="s">
        <v>2</v>
      </c>
      <c r="B29" s="7" t="s">
        <v>64</v>
      </c>
      <c r="C29" s="59">
        <v>1.13741</v>
      </c>
      <c r="D29" s="59">
        <v>1.1041099999999999</v>
      </c>
      <c r="E29" s="59">
        <v>1.09541</v>
      </c>
      <c r="F29" s="59">
        <v>1.1143099999999999</v>
      </c>
    </row>
    <row r="30" spans="1:6" ht="18.75" customHeight="1" x14ac:dyDescent="0.25">
      <c r="A30" s="6" t="s">
        <v>4</v>
      </c>
      <c r="B30" s="7" t="s">
        <v>65</v>
      </c>
      <c r="C30" s="59">
        <v>1.06213</v>
      </c>
      <c r="D30" s="59">
        <v>1.04583</v>
      </c>
      <c r="E30" s="59">
        <v>1.0249299999999999</v>
      </c>
      <c r="F30" s="59">
        <v>1.0313300000000001</v>
      </c>
    </row>
    <row r="31" spans="1:6" ht="15" customHeight="1" x14ac:dyDescent="0.25">
      <c r="A31" s="45" t="s">
        <v>5</v>
      </c>
      <c r="B31" s="44" t="s">
        <v>78</v>
      </c>
      <c r="C31" s="59">
        <v>1.19051</v>
      </c>
      <c r="D31" s="59">
        <v>1.15381</v>
      </c>
      <c r="E31" s="59">
        <v>1.1442099999999999</v>
      </c>
      <c r="F31" s="59">
        <v>1.1650100000000001</v>
      </c>
    </row>
    <row r="32" spans="1:6" ht="22.5" customHeight="1" x14ac:dyDescent="0.25">
      <c r="A32" s="22" t="s">
        <v>77</v>
      </c>
      <c r="B32" s="22"/>
      <c r="C32" s="57"/>
      <c r="D32" s="57"/>
      <c r="E32" s="57"/>
      <c r="F32" s="57"/>
    </row>
    <row r="33" spans="1:6" ht="0.75" customHeight="1" x14ac:dyDescent="0.25">
      <c r="C33" s="56"/>
      <c r="D33" s="56"/>
      <c r="E33" s="56"/>
      <c r="F33" s="56"/>
    </row>
    <row r="34" spans="1:6" ht="18.75" customHeight="1" x14ac:dyDescent="0.25">
      <c r="A34" s="6" t="s">
        <v>2</v>
      </c>
      <c r="B34" s="7" t="s">
        <v>79</v>
      </c>
      <c r="C34" s="59">
        <v>0.65100000000000002</v>
      </c>
      <c r="D34" s="59">
        <v>0.63470000000000004</v>
      </c>
      <c r="E34" s="59">
        <v>0.61380000000000001</v>
      </c>
      <c r="F34" s="59">
        <v>0.62019999999999997</v>
      </c>
    </row>
    <row r="35" spans="1:6" ht="18.75" customHeight="1" x14ac:dyDescent="0.25">
      <c r="A35" s="4"/>
      <c r="B35" s="5"/>
      <c r="C35" s="47"/>
      <c r="D35" s="47"/>
      <c r="E35" s="47"/>
      <c r="F35" s="47"/>
    </row>
    <row r="36" spans="1:6" ht="18.75" customHeight="1" x14ac:dyDescent="0.25">
      <c r="A36" s="4"/>
      <c r="B36" s="5"/>
      <c r="C36" s="47"/>
      <c r="D36" s="47"/>
      <c r="E36" s="47"/>
      <c r="F36" s="47"/>
    </row>
    <row r="37" spans="1:6" ht="6.75" customHeight="1" x14ac:dyDescent="0.25">
      <c r="C37" s="34"/>
      <c r="D37" s="34"/>
      <c r="E37" s="34"/>
    </row>
    <row r="38" spans="1:6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25">
      <c r="C39" s="34"/>
      <c r="D39" s="34"/>
      <c r="E39" s="34"/>
      <c r="F39" s="34"/>
    </row>
    <row r="40" spans="1:6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25">
      <c r="C43" s="34"/>
      <c r="D43" s="34"/>
      <c r="E43" s="34"/>
      <c r="F43" s="34"/>
    </row>
    <row r="44" spans="1:6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25">
      <c r="C45" s="34"/>
      <c r="D45" s="34"/>
      <c r="E45" s="34"/>
      <c r="F45" s="34"/>
    </row>
    <row r="46" spans="1:6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B9C8-922A-4B44-9B45-51495C1C938B}">
  <dimension ref="A1:G52"/>
  <sheetViews>
    <sheetView zoomScale="90" zoomScaleNormal="90" workbookViewId="0">
      <selection activeCell="G13" sqref="G13"/>
    </sheetView>
  </sheetViews>
  <sheetFormatPr defaultRowHeight="15" x14ac:dyDescent="0.25"/>
  <cols>
    <col min="1" max="1" width="10" customWidth="1"/>
    <col min="2" max="2" width="51" customWidth="1"/>
    <col min="3" max="6" width="17.140625" bestFit="1" customWidth="1"/>
    <col min="7" max="7" width="18" customWidth="1"/>
  </cols>
  <sheetData>
    <row r="1" spans="1:7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7" s="1" customFormat="1" x14ac:dyDescent="0.2">
      <c r="A2" s="69"/>
      <c r="B2" s="70" t="s">
        <v>70</v>
      </c>
      <c r="C2" s="71"/>
      <c r="D2" s="71"/>
      <c r="E2" s="71"/>
      <c r="F2" s="71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2" t="s">
        <v>90</v>
      </c>
      <c r="B4" s="73"/>
      <c r="C4" s="8" t="s">
        <v>87</v>
      </c>
      <c r="D4" s="8" t="s">
        <v>88</v>
      </c>
      <c r="E4" s="8" t="s">
        <v>89</v>
      </c>
      <c r="F4" s="8" t="s">
        <v>91</v>
      </c>
      <c r="G4" s="8" t="s">
        <v>92</v>
      </c>
    </row>
    <row r="5" spans="1:7" ht="6.75" customHeight="1" x14ac:dyDescent="0.25"/>
    <row r="6" spans="1:7" ht="22.5" customHeight="1" x14ac:dyDescent="0.25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25">
      <c r="F7" s="30"/>
      <c r="G7" s="30"/>
    </row>
    <row r="8" spans="1:7" ht="16.5" customHeight="1" x14ac:dyDescent="0.25">
      <c r="A8" s="6" t="s">
        <v>2</v>
      </c>
      <c r="B8" s="7" t="s">
        <v>61</v>
      </c>
      <c r="C8" s="55">
        <v>0.63590000000000002</v>
      </c>
      <c r="D8" s="55">
        <v>0.62619999999999998</v>
      </c>
      <c r="E8" s="55">
        <v>0.60429999999999995</v>
      </c>
      <c r="F8" s="55">
        <v>0.60960000000000003</v>
      </c>
      <c r="G8" s="55">
        <v>0.58409999999999995</v>
      </c>
    </row>
    <row r="9" spans="1:7" ht="7.5" hidden="1" customHeight="1" x14ac:dyDescent="0.25">
      <c r="C9" s="56"/>
      <c r="D9" s="56"/>
      <c r="E9" s="56"/>
      <c r="F9" s="56"/>
      <c r="G9" s="56"/>
    </row>
    <row r="10" spans="1:7" ht="22.5" hidden="1" customHeight="1" x14ac:dyDescent="0.25">
      <c r="A10" s="22" t="s">
        <v>3</v>
      </c>
      <c r="B10" s="22"/>
      <c r="C10" s="57"/>
      <c r="D10" s="57"/>
      <c r="E10" s="57"/>
      <c r="F10" s="57"/>
      <c r="G10" s="57"/>
    </row>
    <row r="11" spans="1:7" ht="18" customHeight="1" x14ac:dyDescent="0.25">
      <c r="A11" s="22" t="s">
        <v>3</v>
      </c>
      <c r="B11" s="22"/>
      <c r="C11" s="58"/>
      <c r="D11" s="58"/>
      <c r="E11" s="58"/>
      <c r="F11" s="58"/>
      <c r="G11" s="58"/>
    </row>
    <row r="12" spans="1:7" ht="18.75" customHeight="1" x14ac:dyDescent="0.25">
      <c r="A12" s="6" t="s">
        <v>2</v>
      </c>
      <c r="B12" s="7" t="s">
        <v>62</v>
      </c>
      <c r="C12" s="59" t="s">
        <v>104</v>
      </c>
      <c r="D12" s="59" t="s">
        <v>104</v>
      </c>
      <c r="E12" s="59" t="s">
        <v>104</v>
      </c>
      <c r="F12" s="59" t="s">
        <v>104</v>
      </c>
      <c r="G12" s="59" t="s">
        <v>104</v>
      </c>
    </row>
    <row r="13" spans="1:7" ht="0.75" customHeight="1" x14ac:dyDescent="0.25">
      <c r="A13" s="4"/>
      <c r="B13" s="5"/>
      <c r="C13" s="36"/>
      <c r="D13" s="36"/>
      <c r="E13" s="36"/>
      <c r="F13" s="36"/>
      <c r="G13" s="36"/>
    </row>
    <row r="14" spans="1:7" ht="21" customHeight="1" x14ac:dyDescent="0.25">
      <c r="A14" s="22" t="s">
        <v>76</v>
      </c>
      <c r="B14" s="22"/>
      <c r="C14" s="57"/>
      <c r="D14" s="57"/>
      <c r="E14" s="57"/>
      <c r="F14" s="57"/>
      <c r="G14" s="57"/>
    </row>
    <row r="15" spans="1:7" ht="6.75" hidden="1" customHeight="1" x14ac:dyDescent="0.25">
      <c r="C15" s="56"/>
      <c r="D15" s="56"/>
      <c r="E15" s="56"/>
      <c r="F15" s="56"/>
      <c r="G15" s="56"/>
    </row>
    <row r="16" spans="1:7" ht="18.75" customHeight="1" x14ac:dyDescent="0.25">
      <c r="A16" s="6" t="s">
        <v>2</v>
      </c>
      <c r="B16" s="7" t="s">
        <v>63</v>
      </c>
      <c r="C16" s="55">
        <v>0.69259999999999999</v>
      </c>
      <c r="D16" s="55">
        <v>0.68289999999999995</v>
      </c>
      <c r="E16" s="55">
        <v>0.66100000000000003</v>
      </c>
      <c r="F16" s="55">
        <v>0.6663</v>
      </c>
      <c r="G16" s="55">
        <v>0.64080000000000004</v>
      </c>
    </row>
    <row r="17" spans="1:7" ht="7.5" hidden="1" customHeight="1" x14ac:dyDescent="0.25">
      <c r="C17" s="56"/>
      <c r="D17" s="56"/>
      <c r="E17" s="56"/>
      <c r="F17" s="56"/>
      <c r="G17" s="56"/>
    </row>
    <row r="18" spans="1:7" ht="22.5" customHeight="1" x14ac:dyDescent="0.25">
      <c r="A18" s="22" t="s">
        <v>75</v>
      </c>
      <c r="B18" s="22"/>
      <c r="C18" s="57"/>
      <c r="D18" s="57"/>
      <c r="E18" s="57"/>
      <c r="F18" s="57"/>
      <c r="G18" s="57"/>
    </row>
    <row r="19" spans="1:7" ht="6.75" hidden="1" customHeight="1" x14ac:dyDescent="0.25">
      <c r="C19" s="56"/>
      <c r="D19" s="56"/>
      <c r="E19" s="56"/>
      <c r="F19" s="56"/>
      <c r="G19" s="56"/>
    </row>
    <row r="20" spans="1:7" ht="15" customHeight="1" x14ac:dyDescent="0.25">
      <c r="A20" s="6" t="s">
        <v>2</v>
      </c>
      <c r="B20" s="7" t="s">
        <v>64</v>
      </c>
      <c r="C20" s="55">
        <v>1.1406000000000001</v>
      </c>
      <c r="D20" s="55">
        <v>1.1365000000000001</v>
      </c>
      <c r="E20" s="55">
        <v>1.1120000000000001</v>
      </c>
      <c r="F20" s="55">
        <v>1.1161000000000001</v>
      </c>
      <c r="G20" s="55">
        <v>1.0851</v>
      </c>
    </row>
    <row r="21" spans="1:7" ht="18.75" customHeight="1" x14ac:dyDescent="0.25">
      <c r="A21" s="45" t="s">
        <v>4</v>
      </c>
      <c r="B21" s="44" t="s">
        <v>65</v>
      </c>
      <c r="C21" s="60">
        <v>1.0492999999999999</v>
      </c>
      <c r="D21" s="60">
        <v>1.0396000000000001</v>
      </c>
      <c r="E21" s="60">
        <v>1.0177</v>
      </c>
      <c r="F21" s="60">
        <v>1.0229999999999999</v>
      </c>
      <c r="G21" s="60">
        <v>0.99750000000000005</v>
      </c>
    </row>
    <row r="22" spans="1:7" ht="22.5" customHeight="1" x14ac:dyDescent="0.25">
      <c r="A22" s="22" t="s">
        <v>83</v>
      </c>
      <c r="B22" s="22"/>
      <c r="C22" s="57"/>
      <c r="D22" s="57"/>
      <c r="E22" s="57"/>
      <c r="F22" s="57"/>
      <c r="G22" s="57"/>
    </row>
    <row r="23" spans="1:7" ht="2.25" customHeight="1" x14ac:dyDescent="0.25">
      <c r="C23" s="56"/>
      <c r="D23" s="56"/>
      <c r="E23" s="56"/>
      <c r="F23" s="56"/>
      <c r="G23" s="56"/>
    </row>
    <row r="24" spans="1:7" ht="18.75" customHeight="1" x14ac:dyDescent="0.25">
      <c r="A24" s="6" t="s">
        <v>2</v>
      </c>
      <c r="B24" s="7" t="s">
        <v>64</v>
      </c>
      <c r="C24" s="59">
        <v>1.13981</v>
      </c>
      <c r="D24" s="59">
        <v>1.13571</v>
      </c>
      <c r="E24" s="59">
        <v>1.11121</v>
      </c>
      <c r="F24" s="59">
        <v>1.11521</v>
      </c>
      <c r="G24" s="59">
        <v>1.0843100000000001</v>
      </c>
    </row>
    <row r="25" spans="1:7" ht="19.5" customHeight="1" x14ac:dyDescent="0.25">
      <c r="A25" s="6" t="s">
        <v>4</v>
      </c>
      <c r="B25" s="7" t="s">
        <v>65</v>
      </c>
      <c r="C25" s="59">
        <v>1.04853</v>
      </c>
      <c r="D25" s="59">
        <v>1.0388299999999999</v>
      </c>
      <c r="E25" s="59">
        <v>1.0169299999999999</v>
      </c>
      <c r="F25" s="59">
        <v>1.02223</v>
      </c>
      <c r="G25" s="59">
        <v>0.99673</v>
      </c>
    </row>
    <row r="26" spans="1:7" ht="16.5" customHeight="1" x14ac:dyDescent="0.25">
      <c r="A26" s="45" t="s">
        <v>5</v>
      </c>
      <c r="B26" s="44" t="s">
        <v>78</v>
      </c>
      <c r="C26" s="59">
        <v>1.2635099999999999</v>
      </c>
      <c r="D26" s="59">
        <v>1.25891</v>
      </c>
      <c r="E26" s="59">
        <v>1.23201</v>
      </c>
      <c r="F26" s="59">
        <v>1.23641</v>
      </c>
      <c r="G26" s="59">
        <v>1.20241</v>
      </c>
    </row>
    <row r="27" spans="1:7" ht="22.5" customHeight="1" x14ac:dyDescent="0.25">
      <c r="A27" s="22" t="s">
        <v>84</v>
      </c>
      <c r="B27" s="22"/>
      <c r="C27" s="57"/>
      <c r="D27" s="57"/>
      <c r="E27" s="57"/>
      <c r="F27" s="57"/>
      <c r="G27" s="57"/>
    </row>
    <row r="28" spans="1:7" ht="0.75" customHeight="1" x14ac:dyDescent="0.25">
      <c r="C28" s="56"/>
      <c r="D28" s="56"/>
      <c r="E28" s="56"/>
      <c r="F28" s="56"/>
      <c r="G28" s="56"/>
    </row>
    <row r="29" spans="1:7" ht="18.75" customHeight="1" x14ac:dyDescent="0.25">
      <c r="A29" s="6" t="s">
        <v>2</v>
      </c>
      <c r="B29" s="7" t="s">
        <v>64</v>
      </c>
      <c r="C29" s="59">
        <v>1.20381</v>
      </c>
      <c r="D29" s="59">
        <v>1.1997100000000001</v>
      </c>
      <c r="E29" s="59">
        <v>1.1752100000000001</v>
      </c>
      <c r="F29" s="59">
        <v>1.1792100000000001</v>
      </c>
      <c r="G29" s="59">
        <v>1.1483099999999999</v>
      </c>
    </row>
    <row r="30" spans="1:7" ht="18.75" customHeight="1" x14ac:dyDescent="0.25">
      <c r="A30" s="6" t="s">
        <v>4</v>
      </c>
      <c r="B30" s="7" t="s">
        <v>65</v>
      </c>
      <c r="C30" s="59">
        <v>1.11253</v>
      </c>
      <c r="D30" s="59">
        <v>1.10283</v>
      </c>
      <c r="E30" s="59">
        <v>1.0809299999999999</v>
      </c>
      <c r="F30" s="59">
        <v>1.08623</v>
      </c>
      <c r="G30" s="59">
        <v>1.06073</v>
      </c>
    </row>
    <row r="31" spans="1:7" ht="15" customHeight="1" x14ac:dyDescent="0.25">
      <c r="A31" s="45" t="s">
        <v>5</v>
      </c>
      <c r="B31" s="44" t="s">
        <v>78</v>
      </c>
      <c r="C31" s="59">
        <v>1.2635099999999999</v>
      </c>
      <c r="D31" s="59">
        <v>1.25891</v>
      </c>
      <c r="E31" s="59">
        <v>1.23201</v>
      </c>
      <c r="F31" s="59">
        <v>1.23641</v>
      </c>
      <c r="G31" s="59">
        <v>1.20241</v>
      </c>
    </row>
    <row r="32" spans="1:7" ht="22.5" customHeight="1" x14ac:dyDescent="0.25">
      <c r="A32" s="22" t="s">
        <v>77</v>
      </c>
      <c r="B32" s="22"/>
      <c r="C32" s="57"/>
      <c r="D32" s="57"/>
      <c r="E32" s="57"/>
      <c r="F32" s="57"/>
      <c r="G32" s="57"/>
    </row>
    <row r="33" spans="1:7" ht="0.75" customHeight="1" x14ac:dyDescent="0.25">
      <c r="C33" s="56"/>
      <c r="D33" s="56"/>
      <c r="E33" s="56"/>
      <c r="F33" s="56"/>
      <c r="G33" s="56"/>
    </row>
    <row r="34" spans="1:7" ht="18.75" customHeight="1" x14ac:dyDescent="0.25">
      <c r="A34" s="6" t="s">
        <v>2</v>
      </c>
      <c r="B34" s="7" t="s">
        <v>79</v>
      </c>
      <c r="C34" s="59">
        <v>0.70140000000000002</v>
      </c>
      <c r="D34" s="59">
        <v>0.69169999999999998</v>
      </c>
      <c r="E34" s="59">
        <v>0.66979999999999995</v>
      </c>
      <c r="F34" s="59">
        <v>0.67510000000000003</v>
      </c>
      <c r="G34" s="59">
        <v>0.64959999999999996</v>
      </c>
    </row>
    <row r="35" spans="1:7" ht="18.75" customHeight="1" x14ac:dyDescent="0.25">
      <c r="A35" s="4"/>
      <c r="B35" s="5"/>
      <c r="C35" s="47"/>
      <c r="D35" s="47"/>
      <c r="E35" s="47"/>
      <c r="F35" s="47"/>
    </row>
    <row r="36" spans="1:7" ht="18.75" customHeight="1" x14ac:dyDescent="0.25">
      <c r="A36" s="4"/>
      <c r="B36" s="5"/>
      <c r="C36" s="47"/>
      <c r="D36" s="47"/>
      <c r="E36" s="47"/>
      <c r="F36" s="47"/>
    </row>
    <row r="37" spans="1:7" ht="6.75" customHeight="1" x14ac:dyDescent="0.25">
      <c r="C37" s="34"/>
      <c r="D37" s="34"/>
      <c r="E37" s="34"/>
    </row>
    <row r="38" spans="1:7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25">
      <c r="C39" s="34"/>
      <c r="D39" s="34"/>
      <c r="E39" s="34"/>
      <c r="F39" s="34"/>
    </row>
    <row r="40" spans="1:7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25">
      <c r="C43" s="34"/>
      <c r="D43" s="34"/>
      <c r="E43" s="34"/>
      <c r="F43" s="34"/>
    </row>
    <row r="44" spans="1:7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25">
      <c r="C45" s="34"/>
      <c r="D45" s="34"/>
      <c r="E45" s="34"/>
      <c r="F45" s="34"/>
    </row>
    <row r="46" spans="1:7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873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6873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G52"/>
  <sheetViews>
    <sheetView zoomScale="90" zoomScaleNormal="90" workbookViewId="0">
      <selection activeCell="G12" sqref="G12"/>
    </sheetView>
  </sheetViews>
  <sheetFormatPr defaultRowHeight="15" x14ac:dyDescent="0.25"/>
  <cols>
    <col min="1" max="1" width="10" customWidth="1"/>
    <col min="2" max="2" width="51" customWidth="1"/>
    <col min="3" max="6" width="17.140625" bestFit="1" customWidth="1"/>
    <col min="7" max="7" width="33.85546875" customWidth="1"/>
  </cols>
  <sheetData>
    <row r="1" spans="1:7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7" s="1" customFormat="1" x14ac:dyDescent="0.2">
      <c r="A2" s="69"/>
      <c r="B2" s="70" t="s">
        <v>70</v>
      </c>
      <c r="C2" s="71"/>
      <c r="D2" s="71"/>
      <c r="E2" s="71"/>
      <c r="F2" s="71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2" t="s">
        <v>71</v>
      </c>
      <c r="B4" s="73"/>
      <c r="C4" s="8" t="s">
        <v>68</v>
      </c>
      <c r="D4" s="8" t="s">
        <v>72</v>
      </c>
      <c r="E4" s="8" t="s">
        <v>73</v>
      </c>
      <c r="F4" s="8" t="s">
        <v>74</v>
      </c>
      <c r="G4" s="8" t="s">
        <v>86</v>
      </c>
    </row>
    <row r="5" spans="1:7" ht="6.75" customHeight="1" x14ac:dyDescent="0.25"/>
    <row r="6" spans="1:7" ht="22.5" customHeight="1" x14ac:dyDescent="0.25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25">
      <c r="F7" s="30"/>
      <c r="G7" s="30"/>
    </row>
    <row r="8" spans="1:7" ht="18.75" customHeight="1" x14ac:dyDescent="0.25">
      <c r="A8" s="6" t="s">
        <v>2</v>
      </c>
      <c r="B8" s="7" t="s">
        <v>61</v>
      </c>
      <c r="C8" s="33" t="s">
        <v>80</v>
      </c>
      <c r="D8" s="33">
        <v>0.67789999999999995</v>
      </c>
      <c r="E8" s="50">
        <v>0.6885</v>
      </c>
      <c r="F8" s="55">
        <v>0.66600000000000004</v>
      </c>
      <c r="G8" s="60">
        <v>0.64749999999999996</v>
      </c>
    </row>
    <row r="9" spans="1:7" ht="7.5" customHeight="1" x14ac:dyDescent="0.25">
      <c r="C9" s="34"/>
      <c r="D9" s="34"/>
      <c r="E9" s="34"/>
      <c r="F9" s="56"/>
      <c r="G9" s="61"/>
    </row>
    <row r="10" spans="1:7" ht="22.5" hidden="1" customHeight="1" x14ac:dyDescent="0.25">
      <c r="A10" s="22" t="s">
        <v>3</v>
      </c>
      <c r="B10" s="22"/>
      <c r="C10" s="35"/>
      <c r="D10" s="35"/>
      <c r="E10" s="35"/>
      <c r="F10" s="57"/>
      <c r="G10" s="62"/>
    </row>
    <row r="11" spans="1:7" ht="18" customHeight="1" x14ac:dyDescent="0.25">
      <c r="A11" s="22" t="s">
        <v>3</v>
      </c>
      <c r="B11" s="22"/>
      <c r="C11" s="22"/>
      <c r="D11" s="22"/>
      <c r="E11" s="29"/>
      <c r="F11" s="58"/>
      <c r="G11" s="63"/>
    </row>
    <row r="12" spans="1:7" ht="18.75" customHeight="1" x14ac:dyDescent="0.25">
      <c r="A12" s="6" t="s">
        <v>2</v>
      </c>
      <c r="B12" s="7" t="s">
        <v>62</v>
      </c>
      <c r="C12" s="55" t="s">
        <v>104</v>
      </c>
      <c r="D12" s="55" t="s">
        <v>104</v>
      </c>
      <c r="E12" s="50" t="s">
        <v>104</v>
      </c>
      <c r="F12" s="55" t="s">
        <v>104</v>
      </c>
      <c r="G12" s="55" t="s">
        <v>104</v>
      </c>
    </row>
    <row r="13" spans="1:7" ht="5.25" customHeight="1" x14ac:dyDescent="0.25">
      <c r="A13" s="4"/>
      <c r="B13" s="5"/>
      <c r="C13" s="36"/>
      <c r="D13" s="36"/>
      <c r="E13" s="50"/>
      <c r="F13" s="36"/>
      <c r="G13" s="36"/>
    </row>
    <row r="14" spans="1:7" ht="22.5" customHeight="1" x14ac:dyDescent="0.25">
      <c r="A14" s="22" t="s">
        <v>76</v>
      </c>
      <c r="B14" s="22"/>
      <c r="C14" s="35"/>
      <c r="D14" s="35"/>
      <c r="E14" s="35"/>
      <c r="F14" s="57"/>
      <c r="G14" s="62"/>
    </row>
    <row r="15" spans="1:7" ht="6.75" customHeight="1" x14ac:dyDescent="0.25">
      <c r="C15" s="34"/>
      <c r="D15" s="34"/>
      <c r="E15" s="34"/>
      <c r="F15" s="56"/>
      <c r="G15" s="61"/>
    </row>
    <row r="16" spans="1:7" ht="18.75" customHeight="1" x14ac:dyDescent="0.25">
      <c r="A16" s="6" t="s">
        <v>2</v>
      </c>
      <c r="B16" s="7" t="s">
        <v>63</v>
      </c>
      <c r="C16" s="33">
        <v>0.73070000000000002</v>
      </c>
      <c r="D16" s="33">
        <v>0.73460000000000003</v>
      </c>
      <c r="E16" s="50">
        <v>0.74519999999999997</v>
      </c>
      <c r="F16" s="55">
        <v>0.72270000000000001</v>
      </c>
      <c r="G16" s="60">
        <v>0.70420000000000005</v>
      </c>
    </row>
    <row r="17" spans="1:7" ht="7.5" customHeight="1" x14ac:dyDescent="0.25">
      <c r="C17" s="34"/>
      <c r="D17" s="34"/>
      <c r="E17" s="34"/>
      <c r="F17" s="56"/>
      <c r="G17" s="61"/>
    </row>
    <row r="18" spans="1:7" ht="22.5" customHeight="1" x14ac:dyDescent="0.25">
      <c r="A18" s="22" t="s">
        <v>75</v>
      </c>
      <c r="B18" s="22"/>
      <c r="C18" s="35"/>
      <c r="D18" s="35"/>
      <c r="E18" s="35"/>
      <c r="F18" s="57"/>
      <c r="G18" s="62"/>
    </row>
    <row r="19" spans="1:7" ht="6.75" customHeight="1" x14ac:dyDescent="0.25">
      <c r="C19" s="34"/>
      <c r="D19" s="34"/>
      <c r="E19" s="34"/>
      <c r="F19" s="56"/>
      <c r="G19" s="61"/>
    </row>
    <row r="20" spans="1:7" ht="15" customHeight="1" x14ac:dyDescent="0.25">
      <c r="A20" s="6" t="s">
        <v>2</v>
      </c>
      <c r="B20" s="7" t="s">
        <v>64</v>
      </c>
      <c r="C20" s="33">
        <v>1.1001000000000001</v>
      </c>
      <c r="D20" s="33">
        <v>1.1629</v>
      </c>
      <c r="E20" s="50">
        <v>1.1773</v>
      </c>
      <c r="F20" s="55">
        <v>1.163</v>
      </c>
      <c r="G20" s="60">
        <v>1.1459999999999999</v>
      </c>
    </row>
    <row r="21" spans="1:7" ht="18.75" customHeight="1" x14ac:dyDescent="0.25">
      <c r="A21" s="45" t="s">
        <v>4</v>
      </c>
      <c r="B21" s="44" t="s">
        <v>65</v>
      </c>
      <c r="C21" s="48">
        <v>1.0643</v>
      </c>
      <c r="D21" s="49">
        <v>1.0912999999999999</v>
      </c>
      <c r="E21" s="50">
        <v>1.1019000000000001</v>
      </c>
      <c r="F21" s="60">
        <v>1.0793999999999999</v>
      </c>
      <c r="G21" s="60">
        <v>1.0609</v>
      </c>
    </row>
    <row r="22" spans="1:7" ht="22.5" customHeight="1" x14ac:dyDescent="0.25">
      <c r="A22" s="22" t="s">
        <v>83</v>
      </c>
      <c r="B22" s="22"/>
      <c r="C22" s="35"/>
      <c r="D22" s="35"/>
      <c r="E22" s="35"/>
      <c r="F22" s="57"/>
      <c r="G22" s="62"/>
    </row>
    <row r="23" spans="1:7" ht="6.75" customHeight="1" x14ac:dyDescent="0.25">
      <c r="C23" s="34"/>
      <c r="D23" s="34"/>
      <c r="E23" s="34"/>
      <c r="F23" s="56"/>
      <c r="G23" s="61"/>
    </row>
    <row r="24" spans="1:7" ht="18.75" customHeight="1" x14ac:dyDescent="0.25">
      <c r="A24" s="6" t="s">
        <v>2</v>
      </c>
      <c r="B24" s="7" t="s">
        <v>64</v>
      </c>
      <c r="C24" s="48" t="s">
        <v>80</v>
      </c>
      <c r="D24" s="48" t="s">
        <v>80</v>
      </c>
      <c r="E24" s="50" t="s">
        <v>80</v>
      </c>
      <c r="F24" s="59">
        <v>1.16221</v>
      </c>
      <c r="G24" s="60">
        <v>1.1451100000000001</v>
      </c>
    </row>
    <row r="25" spans="1:7" ht="19.5" customHeight="1" x14ac:dyDescent="0.25">
      <c r="A25" s="6" t="s">
        <v>4</v>
      </c>
      <c r="B25" s="7" t="s">
        <v>65</v>
      </c>
      <c r="C25" s="48" t="s">
        <v>80</v>
      </c>
      <c r="D25" s="48" t="s">
        <v>80</v>
      </c>
      <c r="E25" s="50" t="s">
        <v>80</v>
      </c>
      <c r="F25" s="59">
        <v>1.07853</v>
      </c>
      <c r="G25" s="60">
        <v>1.06013</v>
      </c>
    </row>
    <row r="26" spans="1:7" ht="16.5" customHeight="1" x14ac:dyDescent="0.25">
      <c r="A26" s="45" t="s">
        <v>5</v>
      </c>
      <c r="B26" s="44" t="s">
        <v>78</v>
      </c>
      <c r="C26" s="48" t="s">
        <v>80</v>
      </c>
      <c r="D26" s="48" t="s">
        <v>80</v>
      </c>
      <c r="E26" s="50" t="s">
        <v>80</v>
      </c>
      <c r="F26" s="59">
        <v>1.16221</v>
      </c>
      <c r="G26" s="60">
        <v>1.2693099999999999</v>
      </c>
    </row>
    <row r="27" spans="1:7" ht="22.5" customHeight="1" x14ac:dyDescent="0.25">
      <c r="A27" s="22" t="s">
        <v>84</v>
      </c>
      <c r="B27" s="22"/>
      <c r="C27" s="35"/>
      <c r="D27" s="35"/>
      <c r="E27" s="35"/>
      <c r="F27" s="57"/>
      <c r="G27" s="62"/>
    </row>
    <row r="28" spans="1:7" ht="6.75" customHeight="1" x14ac:dyDescent="0.25">
      <c r="C28" s="34"/>
      <c r="D28" s="34"/>
      <c r="E28" s="34"/>
      <c r="F28" s="56"/>
      <c r="G28" s="61"/>
    </row>
    <row r="29" spans="1:7" ht="18.75" customHeight="1" x14ac:dyDescent="0.25">
      <c r="A29" s="6" t="s">
        <v>2</v>
      </c>
      <c r="B29" s="7" t="s">
        <v>64</v>
      </c>
      <c r="C29" s="48" t="s">
        <v>80</v>
      </c>
      <c r="D29" s="48" t="s">
        <v>80</v>
      </c>
      <c r="E29" s="50" t="s">
        <v>80</v>
      </c>
      <c r="F29" s="59">
        <v>1.22621</v>
      </c>
      <c r="G29" s="60">
        <v>1.2091099999999999</v>
      </c>
    </row>
    <row r="30" spans="1:7" ht="18.75" customHeight="1" x14ac:dyDescent="0.25">
      <c r="A30" s="6" t="s">
        <v>4</v>
      </c>
      <c r="B30" s="7" t="s">
        <v>65</v>
      </c>
      <c r="C30" s="48" t="s">
        <v>80</v>
      </c>
      <c r="D30" s="48" t="s">
        <v>80</v>
      </c>
      <c r="E30" s="50" t="s">
        <v>80</v>
      </c>
      <c r="F30" s="59">
        <v>1.14253</v>
      </c>
      <c r="G30" s="60">
        <v>1.1241300000000001</v>
      </c>
    </row>
    <row r="31" spans="1:7" ht="15" customHeight="1" x14ac:dyDescent="0.25">
      <c r="A31" s="45" t="s">
        <v>5</v>
      </c>
      <c r="B31" s="44" t="s">
        <v>78</v>
      </c>
      <c r="C31" s="48" t="s">
        <v>80</v>
      </c>
      <c r="D31" s="48" t="s">
        <v>80</v>
      </c>
      <c r="E31" s="50" t="s">
        <v>80</v>
      </c>
      <c r="F31" s="59">
        <v>1.2881100000000001</v>
      </c>
      <c r="G31" s="60">
        <v>1.2693099999999999</v>
      </c>
    </row>
    <row r="32" spans="1:7" ht="22.5" customHeight="1" x14ac:dyDescent="0.25">
      <c r="A32" s="22" t="s">
        <v>77</v>
      </c>
      <c r="B32" s="22"/>
      <c r="C32" s="35"/>
      <c r="D32" s="35"/>
      <c r="E32" s="35"/>
      <c r="F32" s="57"/>
      <c r="G32" s="62"/>
    </row>
    <row r="33" spans="1:7" ht="6" customHeight="1" x14ac:dyDescent="0.25">
      <c r="C33" s="34"/>
      <c r="D33" s="34"/>
      <c r="E33" s="34"/>
      <c r="F33" s="56"/>
      <c r="G33" s="61"/>
    </row>
    <row r="34" spans="1:7" ht="18.75" customHeight="1" x14ac:dyDescent="0.25">
      <c r="A34" s="6" t="s">
        <v>2</v>
      </c>
      <c r="B34" s="7" t="s">
        <v>79</v>
      </c>
      <c r="C34" s="48" t="s">
        <v>80</v>
      </c>
      <c r="D34" s="48" t="s">
        <v>80</v>
      </c>
      <c r="E34" s="50" t="s">
        <v>80</v>
      </c>
      <c r="F34" s="59">
        <v>0.73140000000000005</v>
      </c>
      <c r="G34" s="60">
        <v>0.71299999999999997</v>
      </c>
    </row>
    <row r="35" spans="1:7" ht="18.75" customHeight="1" x14ac:dyDescent="0.25">
      <c r="A35" s="4"/>
      <c r="B35" s="5"/>
      <c r="C35" s="47"/>
      <c r="D35" s="47"/>
      <c r="E35" s="47"/>
      <c r="F35" s="47"/>
    </row>
    <row r="36" spans="1:7" ht="18.75" customHeight="1" x14ac:dyDescent="0.25">
      <c r="A36" s="4"/>
      <c r="B36" s="5"/>
      <c r="C36" s="47"/>
      <c r="D36" s="47"/>
      <c r="E36" s="47"/>
      <c r="F36" s="47"/>
    </row>
    <row r="37" spans="1:7" ht="6.75" customHeight="1" x14ac:dyDescent="0.25">
      <c r="C37" s="34"/>
      <c r="D37" s="34"/>
      <c r="E37" s="34"/>
    </row>
    <row r="38" spans="1:7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25">
      <c r="C39" s="34"/>
      <c r="D39" s="34"/>
      <c r="E39" s="34"/>
      <c r="F39" s="34"/>
    </row>
    <row r="40" spans="1:7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25">
      <c r="C43" s="34"/>
      <c r="D43" s="34"/>
      <c r="E43" s="34"/>
      <c r="F43" s="34"/>
    </row>
    <row r="44" spans="1:7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25">
      <c r="C45" s="34"/>
      <c r="D45" s="34"/>
      <c r="E45" s="34"/>
      <c r="F45" s="34"/>
    </row>
    <row r="46" spans="1:7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List1</vt:lpstr>
      <vt:lpstr>12-2024</vt:lpstr>
      <vt:lpstr>11-2024</vt:lpstr>
      <vt:lpstr>10-2024</vt:lpstr>
      <vt:lpstr>09-2024</vt:lpstr>
      <vt:lpstr>08-2024 </vt:lpstr>
      <vt:lpstr>07-2024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2024-12-17T07:41:49Z</dcterms:modified>
  <cp:category/>
  <cp:contentStatus/>
</cp:coreProperties>
</file>